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0" yWindow="40" windowWidth="33260" windowHeight="20400"/>
  </bookViews>
  <sheets>
    <sheet name="Drall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1" l="1"/>
  <c r="D20" i="1"/>
  <c r="D21" i="1"/>
  <c r="D7" i="1"/>
  <c r="D22" i="1"/>
  <c r="B20" i="1"/>
  <c r="B21" i="1"/>
  <c r="B7" i="1"/>
  <c r="B22" i="1"/>
  <c r="D15" i="1"/>
  <c r="D14" i="1"/>
  <c r="D16" i="1"/>
  <c r="B15" i="1"/>
  <c r="B14" i="1"/>
  <c r="B16" i="1"/>
</calcChain>
</file>

<file path=xl/sharedStrings.xml><?xml version="1.0" encoding="utf-8"?>
<sst xmlns="http://schemas.openxmlformats.org/spreadsheetml/2006/main" count="48" uniqueCount="40">
  <si>
    <t>Eingaben</t>
  </si>
  <si>
    <t>Eingabewert</t>
  </si>
  <si>
    <t>Einheit/Hinweis</t>
  </si>
  <si>
    <t>Eingabewert Vergleich</t>
  </si>
  <si>
    <t>Eingabefarbe</t>
  </si>
  <si>
    <t>Beispiel 1</t>
  </si>
  <si>
    <t>Werte eingeben</t>
  </si>
  <si>
    <t>Beispiel 2</t>
  </si>
  <si>
    <t>Ausgabefarbe</t>
  </si>
  <si>
    <t>nicht überschreiben!</t>
  </si>
  <si>
    <t>Drall D in Zoll</t>
  </si>
  <si>
    <t>Zoll</t>
  </si>
  <si>
    <t>Geschossgewicht m in Grain</t>
  </si>
  <si>
    <t>Grain</t>
  </si>
  <si>
    <t>Stabilitätsfaktor S ohne Dimension</t>
  </si>
  <si>
    <t>gewünscht</t>
  </si>
  <si>
    <t>Geschossdurchmesser d in Zoll</t>
  </si>
  <si>
    <t>Geschosslänge L in Zoll</t>
  </si>
  <si>
    <t>Zoll vorhanden</t>
  </si>
  <si>
    <t>für Standardatmosphäre</t>
  </si>
  <si>
    <r>
      <rPr>
        <sz val="10"/>
        <color indexed="8"/>
        <rFont val="Avenir Next"/>
      </rPr>
      <t>S Korrekturfaktor V</t>
    </r>
    <r>
      <rPr>
        <vertAlign val="subscript"/>
        <sz val="10"/>
        <color indexed="8"/>
        <rFont val="Avenir Next"/>
      </rPr>
      <t>0</t>
    </r>
  </si>
  <si>
    <r>
      <rPr>
        <sz val="10"/>
        <color indexed="8"/>
        <rFont val="Avenir Next"/>
      </rPr>
      <t>Stabilitätsfaktor S korrigiert nach V</t>
    </r>
    <r>
      <rPr>
        <vertAlign val="subscript"/>
        <sz val="10"/>
        <color indexed="8"/>
        <rFont val="Avenir Next"/>
      </rPr>
      <t>0</t>
    </r>
  </si>
  <si>
    <r>
      <rPr>
        <sz val="10"/>
        <color indexed="8"/>
        <rFont val="Avenir Next"/>
      </rPr>
      <t>Umrechnung V</t>
    </r>
    <r>
      <rPr>
        <vertAlign val="subscript"/>
        <sz val="10"/>
        <color indexed="8"/>
        <rFont val="Avenir Next"/>
      </rPr>
      <t>0</t>
    </r>
  </si>
  <si>
    <t>fps (Rechenwert!)</t>
  </si>
  <si>
    <r>
      <rPr>
        <sz val="10"/>
        <color indexed="8"/>
        <rFont val="Avenir Next"/>
      </rPr>
      <t>V</t>
    </r>
    <r>
      <rPr>
        <vertAlign val="subscript"/>
        <sz val="10"/>
        <color indexed="8"/>
        <rFont val="Avenir Next"/>
      </rPr>
      <t>0</t>
    </r>
    <r>
      <rPr>
        <sz val="10"/>
        <color indexed="8"/>
        <rFont val="Avenir Next"/>
      </rPr>
      <t xml:space="preserve"> in m/s</t>
    </r>
  </si>
  <si>
    <t>m/s</t>
  </si>
  <si>
    <r>
      <rPr>
        <sz val="10"/>
        <color indexed="8"/>
        <rFont val="Avenir Next"/>
      </rPr>
      <t>V</t>
    </r>
    <r>
      <rPr>
        <vertAlign val="subscript"/>
        <sz val="10"/>
        <color indexed="8"/>
        <rFont val="Avenir Next"/>
      </rPr>
      <t>0</t>
    </r>
    <r>
      <rPr>
        <sz val="10"/>
        <color indexed="8"/>
        <rFont val="Avenir Next"/>
      </rPr>
      <t xml:space="preserve"> in fps umgerechnet</t>
    </r>
  </si>
  <si>
    <t>fps</t>
  </si>
  <si>
    <r>
      <rPr>
        <sz val="10"/>
        <color indexed="8"/>
        <rFont val="Avenir Next"/>
      </rPr>
      <t>Drall Korrekturfaktor V</t>
    </r>
    <r>
      <rPr>
        <vertAlign val="subscript"/>
        <sz val="10"/>
        <color indexed="8"/>
        <rFont val="Avenir Next"/>
      </rPr>
      <t>0</t>
    </r>
  </si>
  <si>
    <t>Korrigierter Drall nach obigen Werten</t>
  </si>
  <si>
    <t>Umrechnung mm in Zoll</t>
  </si>
  <si>
    <t>mm            in            Zoll</t>
  </si>
  <si>
    <t>Formel Drall</t>
  </si>
  <si>
    <r>
      <rPr>
        <sz val="10"/>
        <color indexed="8"/>
        <rFont val="Avenir Next"/>
      </rPr>
      <t>D = √(30md</t>
    </r>
    <r>
      <rPr>
        <vertAlign val="superscript"/>
        <sz val="10"/>
        <color indexed="8"/>
        <rFont val="Avenir Next"/>
      </rPr>
      <t>2</t>
    </r>
    <r>
      <rPr>
        <sz val="10"/>
        <color indexed="8"/>
        <rFont val="Avenir Next"/>
      </rPr>
      <t>/SL(d</t>
    </r>
    <r>
      <rPr>
        <vertAlign val="superscript"/>
        <sz val="10"/>
        <color indexed="8"/>
        <rFont val="Avenir Next"/>
      </rPr>
      <t>2</t>
    </r>
    <r>
      <rPr>
        <sz val="10"/>
        <color indexed="8"/>
        <rFont val="Avenir Next"/>
      </rPr>
      <t>+L</t>
    </r>
    <r>
      <rPr>
        <vertAlign val="superscript"/>
        <sz val="10"/>
        <color indexed="8"/>
        <rFont val="Avenir Next"/>
      </rPr>
      <t>2</t>
    </r>
    <r>
      <rPr>
        <sz val="10"/>
        <color indexed="8"/>
        <rFont val="Avenir Next"/>
      </rPr>
      <t>))</t>
    </r>
  </si>
  <si>
    <t>Formel Stabilitätsfaktor</t>
  </si>
  <si>
    <r>
      <rPr>
        <sz val="10"/>
        <color indexed="8"/>
        <rFont val="Avenir Next"/>
      </rPr>
      <t>S = 30md</t>
    </r>
    <r>
      <rPr>
        <vertAlign val="superscript"/>
        <sz val="10"/>
        <color indexed="8"/>
        <rFont val="Avenir Next"/>
      </rPr>
      <t>2</t>
    </r>
    <r>
      <rPr>
        <sz val="10"/>
        <color indexed="8"/>
        <rFont val="Avenir Next"/>
      </rPr>
      <t>/D</t>
    </r>
    <r>
      <rPr>
        <vertAlign val="superscript"/>
        <sz val="10"/>
        <color indexed="8"/>
        <rFont val="Avenir Next"/>
      </rPr>
      <t>2</t>
    </r>
    <r>
      <rPr>
        <sz val="10"/>
        <color indexed="8"/>
        <rFont val="Avenir Next"/>
      </rPr>
      <t>L(d</t>
    </r>
    <r>
      <rPr>
        <vertAlign val="superscript"/>
        <sz val="10"/>
        <color indexed="8"/>
        <rFont val="Avenir Next"/>
      </rPr>
      <t>2</t>
    </r>
    <r>
      <rPr>
        <sz val="10"/>
        <color indexed="8"/>
        <rFont val="Avenir Next"/>
      </rPr>
      <t>+L</t>
    </r>
    <r>
      <rPr>
        <vertAlign val="superscript"/>
        <sz val="10"/>
        <color indexed="8"/>
        <rFont val="Avenir Next"/>
      </rPr>
      <t>2</t>
    </r>
    <r>
      <rPr>
        <sz val="10"/>
        <color indexed="8"/>
        <rFont val="Avenir Next"/>
      </rPr>
      <t>)</t>
    </r>
  </si>
  <si>
    <r>
      <rPr>
        <sz val="10"/>
        <color indexed="8"/>
        <rFont val="Avenir Next"/>
      </rPr>
      <t>Formel Drall Korrekturfaktor V</t>
    </r>
    <r>
      <rPr>
        <vertAlign val="subscript"/>
        <sz val="10"/>
        <color indexed="8"/>
        <rFont val="Avenir Next"/>
      </rPr>
      <t>0</t>
    </r>
  </si>
  <si>
    <r>
      <rPr>
        <sz val="10"/>
        <color indexed="8"/>
        <rFont val="Avenir Next"/>
      </rPr>
      <t>K</t>
    </r>
    <r>
      <rPr>
        <vertAlign val="subscript"/>
        <sz val="10"/>
        <color indexed="8"/>
        <rFont val="Avenir Next"/>
      </rPr>
      <t>VD</t>
    </r>
    <r>
      <rPr>
        <sz val="10"/>
        <color indexed="8"/>
        <rFont val="Avenir Next"/>
      </rPr>
      <t xml:space="preserve"> = (V</t>
    </r>
    <r>
      <rPr>
        <vertAlign val="subscript"/>
        <sz val="10"/>
        <color indexed="8"/>
        <rFont val="Avenir Next"/>
      </rPr>
      <t>0</t>
    </r>
    <r>
      <rPr>
        <sz val="10"/>
        <color indexed="8"/>
        <rFont val="Avenir Next"/>
      </rPr>
      <t xml:space="preserve"> / 2800)</t>
    </r>
    <r>
      <rPr>
        <vertAlign val="superscript"/>
        <sz val="10"/>
        <color indexed="8"/>
        <rFont val="Avenir Next"/>
      </rPr>
      <t>1/6</t>
    </r>
  </si>
  <si>
    <r>
      <rPr>
        <sz val="10"/>
        <color indexed="8"/>
        <rFont val="Avenir Next"/>
      </rPr>
      <t>Formel Stabilität Korrekturfaktor V</t>
    </r>
    <r>
      <rPr>
        <vertAlign val="subscript"/>
        <sz val="10"/>
        <color indexed="8"/>
        <rFont val="Avenir Next"/>
      </rPr>
      <t>0</t>
    </r>
  </si>
  <si>
    <r>
      <rPr>
        <sz val="10"/>
        <color indexed="8"/>
        <rFont val="Avenir Next"/>
      </rPr>
      <t>K</t>
    </r>
    <r>
      <rPr>
        <vertAlign val="subscript"/>
        <sz val="10"/>
        <color indexed="8"/>
        <rFont val="Avenir Next"/>
      </rPr>
      <t>VS</t>
    </r>
    <r>
      <rPr>
        <sz val="10"/>
        <color indexed="8"/>
        <rFont val="Avenir Next"/>
      </rPr>
      <t xml:space="preserve"> = (V</t>
    </r>
    <r>
      <rPr>
        <vertAlign val="subscript"/>
        <sz val="10"/>
        <color indexed="8"/>
        <rFont val="Avenir Next"/>
      </rPr>
      <t>0</t>
    </r>
    <r>
      <rPr>
        <sz val="10"/>
        <color indexed="8"/>
        <rFont val="Avenir Next"/>
      </rPr>
      <t xml:space="preserve"> / 2800)</t>
    </r>
    <r>
      <rPr>
        <vertAlign val="superscript"/>
        <sz val="10"/>
        <color indexed="8"/>
        <rFont val="Avenir Next"/>
      </rPr>
      <t>1/3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</si>
</sst>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d\.m\.yy"/>
  </numFmts>
  <fonts count="6" x14ac:knownFonts="1">
    <font>
      <sz val="10"/>
      <color indexed="8"/>
      <name val="Avenir Next"/>
    </font>
    <font>
      <sz val="10"/>
      <color indexed="10"/>
      <name val="Avenir Next Demi Bold"/>
    </font>
    <font>
      <b/>
      <sz val="12"/>
      <color indexed="17"/>
      <name val="Avenir Next"/>
    </font>
    <font>
      <b/>
      <sz val="12"/>
      <color indexed="18"/>
      <name val="Avenir Next"/>
    </font>
    <font>
      <vertAlign val="subscript"/>
      <sz val="10"/>
      <color indexed="8"/>
      <name val="Avenir Next"/>
    </font>
    <font>
      <vertAlign val="superscript"/>
      <sz val="10"/>
      <color indexed="8"/>
      <name val="Avenir Next"/>
    </font>
  </fonts>
  <fills count="6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1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3"/>
      </bottom>
      <diagonal/>
    </border>
    <border>
      <left style="medium">
        <color indexed="13"/>
      </left>
      <right style="thin">
        <color indexed="12"/>
      </right>
      <top style="medium">
        <color indexed="13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3"/>
      </top>
      <bottom style="thin">
        <color indexed="12"/>
      </bottom>
      <diagonal/>
    </border>
    <border>
      <left style="thin">
        <color indexed="12"/>
      </left>
      <right style="medium">
        <color indexed="13"/>
      </right>
      <top style="medium">
        <color indexed="13"/>
      </top>
      <bottom style="thin">
        <color indexed="12"/>
      </bottom>
      <diagonal/>
    </border>
    <border>
      <left style="medium">
        <color indexed="13"/>
      </left>
      <right style="thin">
        <color indexed="12"/>
      </right>
      <top style="thin">
        <color indexed="12"/>
      </top>
      <bottom style="medium">
        <color indexed="13"/>
      </bottom>
      <diagonal/>
    </border>
    <border>
      <left style="thin">
        <color indexed="12"/>
      </left>
      <right style="medium">
        <color indexed="13"/>
      </right>
      <top style="thin">
        <color indexed="12"/>
      </top>
      <bottom style="medium">
        <color indexed="13"/>
      </bottom>
      <diagonal/>
    </border>
    <border>
      <left style="thin">
        <color indexed="12"/>
      </left>
      <right style="thin">
        <color indexed="12"/>
      </right>
      <top style="medium">
        <color indexed="13"/>
      </top>
      <bottom style="medium">
        <color indexed="13"/>
      </bottom>
      <diagonal/>
    </border>
    <border>
      <left style="medium">
        <color indexed="13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3"/>
      </right>
      <top style="thin">
        <color indexed="12"/>
      </top>
      <bottom style="thin">
        <color indexed="12"/>
      </bottom>
      <diagonal/>
    </border>
    <border>
      <left style="medium">
        <color indexed="13"/>
      </left>
      <right style="thin">
        <color indexed="12"/>
      </right>
      <top style="medium">
        <color indexed="13"/>
      </top>
      <bottom style="medium">
        <color indexed="13"/>
      </bottom>
      <diagonal/>
    </border>
    <border>
      <left style="thin">
        <color indexed="12"/>
      </left>
      <right style="medium">
        <color indexed="13"/>
      </right>
      <top style="medium">
        <color indexed="13"/>
      </top>
      <bottom style="medium">
        <color indexed="13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1" fillId="2" borderId="1" xfId="0" applyNumberFormat="1" applyFont="1" applyFill="1" applyBorder="1" applyAlignment="1">
      <alignment vertical="top" wrapText="1"/>
    </xf>
    <xf numFmtId="0" fontId="0" fillId="0" borderId="2" xfId="0" applyFont="1" applyBorder="1" applyAlignment="1">
      <alignment horizontal="right" vertical="top" wrapText="1"/>
    </xf>
    <xf numFmtId="49" fontId="0" fillId="3" borderId="3" xfId="0" applyNumberFormat="1" applyFont="1" applyFill="1" applyBorder="1" applyAlignment="1">
      <alignment horizontal="right" vertical="top" wrapText="1"/>
    </xf>
    <xf numFmtId="49" fontId="0" fillId="4" borderId="4" xfId="0" applyNumberFormat="1" applyFont="1" applyFill="1" applyBorder="1" applyAlignment="1">
      <alignment horizontal="right" vertical="top" wrapText="1"/>
    </xf>
    <xf numFmtId="49" fontId="0" fillId="3" borderId="4" xfId="0" applyNumberFormat="1" applyFont="1" applyFill="1" applyBorder="1" applyAlignment="1">
      <alignment horizontal="center" vertical="top" wrapText="1"/>
    </xf>
    <xf numFmtId="49" fontId="0" fillId="4" borderId="5" xfId="0" applyNumberFormat="1" applyFont="1" applyFill="1" applyBorder="1" applyAlignment="1">
      <alignment horizontal="right" vertical="top" wrapText="1"/>
    </xf>
    <xf numFmtId="49" fontId="0" fillId="0" borderId="6" xfId="0" applyNumberFormat="1" applyFont="1" applyBorder="1" applyAlignment="1">
      <alignment horizontal="right" vertical="top" wrapText="1"/>
    </xf>
    <xf numFmtId="49" fontId="0" fillId="5" borderId="2" xfId="0" applyNumberFormat="1" applyFont="1" applyFill="1" applyBorder="1" applyAlignment="1">
      <alignment horizontal="right" vertical="top" wrapText="1"/>
    </xf>
    <xf numFmtId="49" fontId="0" fillId="0" borderId="2" xfId="0" applyNumberFormat="1" applyFont="1" applyBorder="1" applyAlignment="1">
      <alignment horizontal="center" vertical="top" wrapText="1"/>
    </xf>
    <xf numFmtId="49" fontId="0" fillId="5" borderId="7" xfId="0" applyNumberFormat="1" applyFont="1" applyFill="1" applyBorder="1" applyAlignment="1">
      <alignment horizontal="right" vertical="top" wrapText="1"/>
    </xf>
    <xf numFmtId="0" fontId="0" fillId="3" borderId="8" xfId="0" applyFont="1" applyFill="1" applyBorder="1" applyAlignment="1">
      <alignment horizontal="left" vertical="top" wrapText="1"/>
    </xf>
    <xf numFmtId="49" fontId="0" fillId="3" borderId="8" xfId="0" applyNumberFormat="1" applyFont="1" applyFill="1" applyBorder="1" applyAlignment="1">
      <alignment horizontal="center" vertical="top" wrapText="1"/>
    </xf>
    <xf numFmtId="49" fontId="0" fillId="0" borderId="3" xfId="0" applyNumberFormat="1" applyFont="1" applyBorder="1" applyAlignment="1">
      <alignment horizontal="left" vertical="top" wrapText="1"/>
    </xf>
    <xf numFmtId="164" fontId="2" fillId="5" borderId="4" xfId="0" applyNumberFormat="1" applyFont="1" applyFill="1" applyBorder="1" applyAlignment="1">
      <alignment vertical="top" wrapText="1"/>
    </xf>
    <xf numFmtId="49" fontId="0" fillId="0" borderId="4" xfId="0" applyNumberFormat="1" applyFont="1" applyBorder="1" applyAlignment="1">
      <alignment horizontal="center" vertical="top" wrapText="1"/>
    </xf>
    <xf numFmtId="164" fontId="2" fillId="5" borderId="5" xfId="0" applyNumberFormat="1" applyFont="1" applyFill="1" applyBorder="1" applyAlignment="1">
      <alignment vertical="top" wrapText="1"/>
    </xf>
    <xf numFmtId="49" fontId="0" fillId="3" borderId="9" xfId="0" applyNumberFormat="1" applyFont="1" applyFill="1" applyBorder="1" applyAlignment="1">
      <alignment horizontal="left" vertical="top" wrapText="1"/>
    </xf>
    <xf numFmtId="1" fontId="0" fillId="4" borderId="1" xfId="0" applyNumberFormat="1" applyFont="1" applyFill="1" applyBorder="1" applyAlignment="1">
      <alignment vertical="top" wrapText="1"/>
    </xf>
    <xf numFmtId="49" fontId="0" fillId="3" borderId="1" xfId="0" applyNumberFormat="1" applyFont="1" applyFill="1" applyBorder="1" applyAlignment="1">
      <alignment horizontal="center" vertical="top" wrapText="1"/>
    </xf>
    <xf numFmtId="1" fontId="0" fillId="4" borderId="10" xfId="0" applyNumberFormat="1" applyFont="1" applyFill="1" applyBorder="1" applyAlignment="1">
      <alignment vertical="top" wrapText="1"/>
    </xf>
    <xf numFmtId="49" fontId="0" fillId="0" borderId="9" xfId="0" applyNumberFormat="1" applyFont="1" applyBorder="1" applyAlignment="1">
      <alignment horizontal="left" vertical="top" wrapText="1"/>
    </xf>
    <xf numFmtId="164" fontId="0" fillId="4" borderId="1" xfId="0" applyNumberFormat="1" applyFont="1" applyFill="1" applyBorder="1" applyAlignment="1">
      <alignment vertical="top" wrapText="1"/>
    </xf>
    <xf numFmtId="49" fontId="0" fillId="0" borderId="1" xfId="0" applyNumberFormat="1" applyFont="1" applyBorder="1" applyAlignment="1">
      <alignment horizontal="center" vertical="top" wrapText="1"/>
    </xf>
    <xf numFmtId="164" fontId="0" fillId="4" borderId="10" xfId="0" applyNumberFormat="1" applyFont="1" applyFill="1" applyBorder="1" applyAlignment="1">
      <alignment vertical="top" wrapText="1"/>
    </xf>
    <xf numFmtId="165" fontId="0" fillId="4" borderId="1" xfId="0" applyNumberFormat="1" applyFont="1" applyFill="1" applyBorder="1" applyAlignment="1">
      <alignment vertical="top" wrapText="1"/>
    </xf>
    <xf numFmtId="165" fontId="0" fillId="4" borderId="10" xfId="0" applyNumberFormat="1" applyFont="1" applyFill="1" applyBorder="1" applyAlignment="1">
      <alignment vertical="top" wrapText="1"/>
    </xf>
    <xf numFmtId="49" fontId="0" fillId="0" borderId="6" xfId="0" applyNumberFormat="1" applyFont="1" applyBorder="1" applyAlignment="1">
      <alignment horizontal="left" vertical="top" wrapText="1"/>
    </xf>
    <xf numFmtId="166" fontId="0" fillId="4" borderId="2" xfId="0" applyNumberFormat="1" applyFont="1" applyFill="1" applyBorder="1" applyAlignment="1">
      <alignment vertical="top" wrapText="1"/>
    </xf>
    <xf numFmtId="166" fontId="0" fillId="4" borderId="7" xfId="0" applyNumberFormat="1" applyFont="1" applyFill="1" applyBorder="1" applyAlignment="1">
      <alignment vertical="top" wrapText="1"/>
    </xf>
    <xf numFmtId="167" fontId="0" fillId="3" borderId="8" xfId="0" applyNumberFormat="1" applyFont="1" applyFill="1" applyBorder="1" applyAlignment="1">
      <alignment horizontal="left" vertical="top" wrapText="1"/>
    </xf>
    <xf numFmtId="49" fontId="0" fillId="3" borderId="8" xfId="0" applyNumberFormat="1" applyFont="1" applyFill="1" applyBorder="1" applyAlignment="1">
      <alignment vertical="top" wrapText="1"/>
    </xf>
    <xf numFmtId="164" fontId="0" fillId="4" borderId="4" xfId="0" applyNumberFormat="1" applyFont="1" applyFill="1" applyBorder="1" applyAlignment="1">
      <alignment vertical="top" wrapText="1"/>
    </xf>
    <xf numFmtId="164" fontId="0" fillId="4" borderId="5" xfId="0" applyNumberFormat="1" applyFont="1" applyFill="1" applyBorder="1" applyAlignment="1">
      <alignment vertical="top" wrapText="1"/>
    </xf>
    <xf numFmtId="2" fontId="3" fillId="5" borderId="1" xfId="0" applyNumberFormat="1" applyFont="1" applyFill="1" applyBorder="1" applyAlignment="1">
      <alignment vertical="top" wrapText="1"/>
    </xf>
    <xf numFmtId="2" fontId="3" fillId="5" borderId="10" xfId="0" applyNumberFormat="1" applyFont="1" applyFill="1" applyBorder="1" applyAlignment="1">
      <alignment vertical="top" wrapText="1"/>
    </xf>
    <xf numFmtId="166" fontId="0" fillId="5" borderId="1" xfId="0" applyNumberFormat="1" applyFont="1" applyFill="1" applyBorder="1" applyAlignment="1">
      <alignment vertical="top" wrapText="1"/>
    </xf>
    <xf numFmtId="166" fontId="0" fillId="5" borderId="10" xfId="0" applyNumberFormat="1" applyFont="1" applyFill="1" applyBorder="1" applyAlignment="1">
      <alignment vertical="top" wrapText="1"/>
    </xf>
    <xf numFmtId="49" fontId="0" fillId="3" borderId="6" xfId="0" applyNumberFormat="1" applyFont="1" applyFill="1" applyBorder="1" applyAlignment="1">
      <alignment horizontal="left" vertical="top" wrapText="1"/>
    </xf>
    <xf numFmtId="2" fontId="3" fillId="5" borderId="2" xfId="0" applyNumberFormat="1" applyFont="1" applyFill="1" applyBorder="1" applyAlignment="1">
      <alignment vertical="top" wrapText="1"/>
    </xf>
    <xf numFmtId="49" fontId="0" fillId="3" borderId="2" xfId="0" applyNumberFormat="1" applyFont="1" applyFill="1" applyBorder="1" applyAlignment="1">
      <alignment horizontal="center" vertical="top" wrapText="1"/>
    </xf>
    <xf numFmtId="2" fontId="3" fillId="5" borderId="7" xfId="0" applyNumberFormat="1" applyFont="1" applyFill="1" applyBorder="1" applyAlignment="1">
      <alignment vertical="top" wrapText="1"/>
    </xf>
    <xf numFmtId="167" fontId="0" fillId="0" borderId="8" xfId="0" applyNumberFormat="1" applyFont="1" applyBorder="1" applyAlignment="1">
      <alignment horizontal="left" vertical="top" wrapText="1"/>
    </xf>
    <xf numFmtId="49" fontId="0" fillId="0" borderId="8" xfId="0" applyNumberFormat="1" applyFont="1" applyBorder="1" applyAlignment="1">
      <alignment vertical="top" wrapText="1"/>
    </xf>
    <xf numFmtId="49" fontId="0" fillId="0" borderId="8" xfId="0" applyNumberFormat="1" applyFont="1" applyBorder="1" applyAlignment="1">
      <alignment horizontal="center" vertical="top" wrapText="1"/>
    </xf>
    <xf numFmtId="49" fontId="0" fillId="3" borderId="3" xfId="0" applyNumberFormat="1" applyFont="1" applyFill="1" applyBorder="1" applyAlignment="1">
      <alignment horizontal="left" vertical="top" wrapText="1"/>
    </xf>
    <xf numFmtId="49" fontId="0" fillId="3" borderId="4" xfId="0" applyNumberFormat="1" applyFont="1" applyFill="1" applyBorder="1" applyAlignment="1">
      <alignment vertical="top" wrapText="1"/>
    </xf>
    <xf numFmtId="49" fontId="0" fillId="3" borderId="5" xfId="0" applyNumberFormat="1" applyFont="1" applyFill="1" applyBorder="1" applyAlignment="1">
      <alignment vertical="top" wrapText="1"/>
    </xf>
    <xf numFmtId="1" fontId="0" fillId="5" borderId="1" xfId="0" applyNumberFormat="1" applyFont="1" applyFill="1" applyBorder="1" applyAlignment="1">
      <alignment vertical="top" wrapText="1"/>
    </xf>
    <xf numFmtId="1" fontId="0" fillId="5" borderId="10" xfId="0" applyNumberFormat="1" applyFont="1" applyFill="1" applyBorder="1" applyAlignment="1">
      <alignment vertical="top" wrapText="1"/>
    </xf>
    <xf numFmtId="164" fontId="2" fillId="5" borderId="2" xfId="0" applyNumberFormat="1" applyFont="1" applyFill="1" applyBorder="1" applyAlignment="1">
      <alignment vertical="top" wrapText="1"/>
    </xf>
    <xf numFmtId="164" fontId="2" fillId="5" borderId="7" xfId="0" applyNumberFormat="1" applyFont="1" applyFill="1" applyBorder="1" applyAlignment="1">
      <alignment vertical="top" wrapText="1"/>
    </xf>
    <xf numFmtId="49" fontId="0" fillId="3" borderId="11" xfId="0" applyNumberFormat="1" applyFont="1" applyFill="1" applyBorder="1" applyAlignment="1">
      <alignment horizontal="left" vertical="top" wrapText="1"/>
    </xf>
    <xf numFmtId="165" fontId="0" fillId="4" borderId="8" xfId="0" applyNumberFormat="1" applyFont="1" applyFill="1" applyBorder="1" applyAlignment="1">
      <alignment vertical="top" wrapText="1"/>
    </xf>
    <xf numFmtId="166" fontId="0" fillId="5" borderId="12" xfId="0" applyNumberFormat="1" applyFont="1" applyFill="1" applyBorder="1" applyAlignment="1">
      <alignment vertical="top" wrapText="1"/>
    </xf>
    <xf numFmtId="49" fontId="0" fillId="0" borderId="1" xfId="0" applyNumberFormat="1" applyFont="1" applyBorder="1" applyAlignment="1">
      <alignment vertical="top" wrapText="1"/>
    </xf>
    <xf numFmtId="49" fontId="0" fillId="0" borderId="10" xfId="0" applyNumberFormat="1" applyFont="1" applyBorder="1" applyAlignment="1">
      <alignment vertical="top" wrapText="1"/>
    </xf>
    <xf numFmtId="49" fontId="0" fillId="3" borderId="1" xfId="0" applyNumberFormat="1" applyFont="1" applyFill="1" applyBorder="1" applyAlignment="1">
      <alignment vertical="top" wrapText="1"/>
    </xf>
    <xf numFmtId="49" fontId="0" fillId="3" borderId="10" xfId="0" applyNumberFormat="1" applyFont="1" applyFill="1" applyBorder="1" applyAlignment="1">
      <alignment vertical="top" wrapText="1"/>
    </xf>
    <xf numFmtId="49" fontId="0" fillId="0" borderId="2" xfId="0" applyNumberFormat="1" applyFont="1" applyBorder="1" applyAlignment="1">
      <alignment vertical="top" wrapText="1"/>
    </xf>
    <xf numFmtId="49" fontId="0" fillId="0" borderId="7" xfId="0" applyNumberFormat="1" applyFont="1" applyBorder="1" applyAlignment="1">
      <alignment vertical="top" wrapText="1"/>
    </xf>
    <xf numFmtId="0" fontId="0" fillId="3" borderId="4" xfId="0" applyNumberFormat="1" applyFont="1" applyFill="1" applyBorder="1" applyAlignment="1">
      <alignment vertical="top" wrapText="1"/>
    </xf>
    <xf numFmtId="0" fontId="0" fillId="3" borderId="5" xfId="0" applyNumberFormat="1" applyFont="1" applyFill="1" applyBorder="1" applyAlignment="1">
      <alignment vertical="top" wrapText="1"/>
    </xf>
  </cellXfs>
  <cellStyles count="1">
    <cellStyle name="Standard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594A3A"/>
      <rgbColor rgb="FF000000"/>
      <rgbColor rgb="FFFEFEFE"/>
      <rgbColor rgb="FFA2917D"/>
      <rgbColor rgb="FFDED9D4"/>
      <rgbColor rgb="FF7E6A54"/>
      <rgbColor rgb="FFF1EEEC"/>
      <rgbColor rgb="FF6FCAC4"/>
      <rgbColor rgb="FFFFE37F"/>
      <rgbColor rgb="FFD8501B"/>
      <rgbColor rgb="FF4E4381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1234439</xdr:rowOff>
    </xdr:from>
    <xdr:to>
      <xdr:col>3</xdr:col>
      <xdr:colOff>1577260</xdr:colOff>
      <xdr:row>0</xdr:row>
      <xdr:rowOff>1234440</xdr:rowOff>
    </xdr:to>
    <xdr:sp macro="" textlink="">
      <xdr:nvSpPr>
        <xdr:cNvPr id="2" name="Shape 2"/>
        <xdr:cNvSpPr/>
      </xdr:nvSpPr>
      <xdr:spPr>
        <a:xfrm flipV="1">
          <a:off x="0" y="1234439"/>
          <a:ext cx="7076360" cy="1"/>
        </a:xfrm>
        <a:prstGeom prst="line">
          <a:avLst/>
        </a:prstGeom>
        <a:noFill/>
        <a:ln w="25400" cap="flat">
          <a:solidFill>
            <a:schemeClr val="accent6">
              <a:satOff val="3260"/>
              <a:lumOff val="-27490"/>
              <a:alpha val="50000"/>
            </a:schemeClr>
          </a:solidFill>
          <a:prstDash val="solid"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25400</xdr:colOff>
      <xdr:row>0</xdr:row>
      <xdr:rowOff>618558</xdr:rowOff>
    </xdr:from>
    <xdr:to>
      <xdr:col>4</xdr:col>
      <xdr:colOff>53258</xdr:colOff>
      <xdr:row>0</xdr:row>
      <xdr:rowOff>1236758</xdr:rowOff>
    </xdr:to>
    <xdr:sp macro="" textlink="">
      <xdr:nvSpPr>
        <xdr:cNvPr id="3" name="Shape 3"/>
        <xdr:cNvSpPr/>
      </xdr:nvSpPr>
      <xdr:spPr>
        <a:xfrm>
          <a:off x="25400" y="618558"/>
          <a:ext cx="7114458" cy="61820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rtl="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defRPr>
          </a:pPr>
          <a:r>
            <a: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rPr>
            <a:t>Hinweis: Den Stabilitätsfaktor oder den Drall vorgeben. Getrennte Formelbereiche beachten.</a:t>
          </a:r>
        </a:p>
        <a:p>
          <a:pPr marL="0" marR="0" indent="0" algn="l" defTabSz="457200" rtl="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defRPr>
          </a:pPr>
          <a:r>
            <a: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rPr>
            <a:t>Achtung: Gilt für amerikanische Standardatmosphäre 1000 mBar, 15°C, 853 m/s (2800 fps), Umrechnung V</a:t>
          </a:r>
          <a:r>
            <a:rPr sz="1100" b="0" i="0" u="none" strike="noStrike" cap="none" spc="0" baseline="-5999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rPr>
            <a:t>0 </a:t>
          </a:r>
          <a:r>
            <a: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rPr>
            <a:t>nötig</a:t>
          </a:r>
        </a:p>
      </xdr:txBody>
    </xdr:sp>
    <xdr:clientData/>
  </xdr:twoCellAnchor>
  <xdr:twoCellAnchor>
    <xdr:from>
      <xdr:col>0</xdr:col>
      <xdr:colOff>12700</xdr:colOff>
      <xdr:row>0</xdr:row>
      <xdr:rowOff>620268</xdr:rowOff>
    </xdr:from>
    <xdr:to>
      <xdr:col>4</xdr:col>
      <xdr:colOff>2460</xdr:colOff>
      <xdr:row>0</xdr:row>
      <xdr:rowOff>620268</xdr:rowOff>
    </xdr:to>
    <xdr:sp macro="" textlink="">
      <xdr:nvSpPr>
        <xdr:cNvPr id="4" name="Shape 4"/>
        <xdr:cNvSpPr/>
      </xdr:nvSpPr>
      <xdr:spPr>
        <a:xfrm>
          <a:off x="12700" y="620268"/>
          <a:ext cx="7076360" cy="0"/>
        </a:xfrm>
        <a:prstGeom prst="line">
          <a:avLst/>
        </a:prstGeom>
        <a:noFill/>
        <a:ln w="6350" cap="flat">
          <a:solidFill>
            <a:schemeClr val="accent6">
              <a:satOff val="3260"/>
              <a:lumOff val="-27490"/>
              <a:alpha val="50000"/>
            </a:schemeClr>
          </a:solidFill>
          <a:prstDash val="solid"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1549400</xdr:colOff>
      <xdr:row>0</xdr:row>
      <xdr:rowOff>533479</xdr:rowOff>
    </xdr:to>
    <xdr:sp macro="" textlink="">
      <xdr:nvSpPr>
        <xdr:cNvPr id="5" name="Shape 5"/>
        <xdr:cNvSpPr txBox="1"/>
      </xdr:nvSpPr>
      <xdr:spPr>
        <a:xfrm>
          <a:off x="0" y="0"/>
          <a:ext cx="7048500" cy="53347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ctr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2800" b="0" i="0" u="none" strike="noStrike" cap="all" spc="28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+mj-lt"/>
              <a:ea typeface="+mj-ea"/>
              <a:cs typeface="+mj-cs"/>
              <a:sym typeface="Didot"/>
            </a:defRPr>
          </a:pPr>
          <a:r>
            <a:rPr sz="2800" b="0" i="0" u="none" strike="noStrike" cap="all" spc="28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+mj-lt"/>
              <a:ea typeface="+mj-ea"/>
              <a:cs typeface="+mj-cs"/>
              <a:sym typeface="Didot"/>
            </a:rPr>
            <a:t>Drall berechnen</a:t>
          </a:r>
        </a:p>
      </xdr:txBody>
    </xdr:sp>
    <xdr:clientData/>
  </xdr:twoCellAnchor>
  <xdr:twoCellAnchor>
    <xdr:from>
      <xdr:col>0</xdr:col>
      <xdr:colOff>0</xdr:colOff>
      <xdr:row>29</xdr:row>
      <xdr:rowOff>81703</xdr:rowOff>
    </xdr:from>
    <xdr:to>
      <xdr:col>4</xdr:col>
      <xdr:colOff>2966</xdr:colOff>
      <xdr:row>31</xdr:row>
      <xdr:rowOff>149992</xdr:rowOff>
    </xdr:to>
    <xdr:sp macro="" textlink="">
      <xdr:nvSpPr>
        <xdr:cNvPr id="6" name="Shape 6"/>
        <xdr:cNvSpPr txBox="1"/>
      </xdr:nvSpPr>
      <xdr:spPr>
        <a:xfrm>
          <a:off x="-6604" y="8387503"/>
          <a:ext cx="7089567" cy="61820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ctr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2800" b="0" i="0" u="none" strike="noStrike" cap="all" spc="28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+mj-lt"/>
              <a:ea typeface="+mj-ea"/>
              <a:cs typeface="+mj-cs"/>
              <a:sym typeface="Didot"/>
            </a:defRPr>
          </a:pPr>
          <a:r>
            <a:rPr sz="2800" b="0" i="0" u="none" strike="noStrike" cap="all" spc="28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+mj-lt"/>
              <a:ea typeface="+mj-ea"/>
              <a:cs typeface="+mj-cs"/>
              <a:sym typeface="Didot"/>
            </a:rPr>
            <a:t>vprojekte      vesab.de</a:t>
          </a:r>
        </a:p>
      </xdr:txBody>
    </xdr:sp>
    <xdr:clientData/>
  </xdr:twoCellAnchor>
  <xdr:twoCellAnchor>
    <xdr:from>
      <xdr:col>0</xdr:col>
      <xdr:colOff>0</xdr:colOff>
      <xdr:row>31</xdr:row>
      <xdr:rowOff>40112</xdr:rowOff>
    </xdr:from>
    <xdr:to>
      <xdr:col>4</xdr:col>
      <xdr:colOff>2966</xdr:colOff>
      <xdr:row>47</xdr:row>
      <xdr:rowOff>14524</xdr:rowOff>
    </xdr:to>
    <xdr:sp macro="" textlink="">
      <xdr:nvSpPr>
        <xdr:cNvPr id="7" name="Shape 7"/>
        <xdr:cNvSpPr/>
      </xdr:nvSpPr>
      <xdr:spPr>
        <a:xfrm>
          <a:off x="-19050" y="8895822"/>
          <a:ext cx="7089568" cy="437369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rtl="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defRPr>
          </a:pPr>
          <a:r>
            <a: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rPr>
            <a:t>Anleitung:</a:t>
          </a:r>
        </a:p>
        <a:p>
          <a:pPr marL="0" marR="0" indent="0" algn="l" defTabSz="457200" rtl="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defRPr>
          </a:pPr>
          <a:endParaRPr sz="1100" b="0" i="0" u="none" strike="noStrike" cap="none" spc="0" baseline="0">
            <a:solidFill>
              <a:schemeClr val="accent6">
                <a:satOff val="3260"/>
                <a:lumOff val="-27490"/>
              </a:schemeClr>
            </a:solidFill>
            <a:uFillTx/>
            <a:latin typeface="Hoefler Text"/>
            <a:ea typeface="Hoefler Text"/>
            <a:cs typeface="Hoefler Text"/>
            <a:sym typeface="Hoefler Text"/>
          </a:endParaRPr>
        </a:p>
        <a:p>
          <a:pPr marL="0" marR="0" indent="0" algn="l" defTabSz="457200" rtl="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defRPr>
          </a:pPr>
          <a:r>
            <a: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rPr>
            <a:t>1. Geschoss ausmessen und Daten von mm in Zoll umrechnen (Umrechnung oben möglich).</a:t>
          </a:r>
        </a:p>
        <a:p>
          <a:pPr marL="0" marR="0" indent="0" algn="l" defTabSz="457200" rtl="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defRPr>
          </a:pPr>
          <a:r>
            <a: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rPr>
            <a:t>2. Folgende Daten eingeben:</a:t>
          </a:r>
        </a:p>
        <a:p>
          <a:pPr marL="0" marR="0" indent="0" algn="l" defTabSz="457200" rtl="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defRPr>
          </a:pPr>
          <a:r>
            <a: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rPr>
            <a:t>	Geschossgewicht z. B. 168 Grain</a:t>
          </a:r>
        </a:p>
        <a:p>
          <a:pPr marL="0" marR="0" indent="0" algn="l" defTabSz="457200" rtl="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defRPr>
          </a:pPr>
          <a:r>
            <a: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rPr>
            <a:t>	Geschossdurchmesser z. B. 0,308 für ein 30er Kaliber, wie .308 Win</a:t>
          </a:r>
        </a:p>
        <a:p>
          <a:pPr marL="0" marR="0" indent="0" algn="l" defTabSz="457200" rtl="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defRPr>
          </a:pPr>
          <a:r>
            <a: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rPr>
            <a:t>	Geschosslänge in Zoll eingeben</a:t>
          </a:r>
        </a:p>
        <a:p>
          <a:pPr marL="0" marR="0" indent="0" algn="l" defTabSz="457200" rtl="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defRPr>
          </a:pPr>
          <a:r>
            <a: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rPr>
            <a:t>3. Gewünschte Stabilität eingeben</a:t>
          </a:r>
        </a:p>
        <a:p>
          <a:pPr marL="0" marR="0" indent="0" algn="l" defTabSz="457200" rtl="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defRPr>
          </a:pPr>
          <a:r>
            <a: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rPr>
            <a:t>	muss größer 1,0 sein, sonst instabil</a:t>
          </a:r>
        </a:p>
        <a:p>
          <a:pPr marL="0" marR="0" indent="0" algn="l" defTabSz="457200" rtl="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defRPr>
          </a:pPr>
          <a:r>
            <a: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rPr>
            <a:t>	zwischen 1,0 und 1,5 wenig stabil</a:t>
          </a:r>
        </a:p>
        <a:p>
          <a:pPr marL="0" marR="0" indent="0" algn="l" defTabSz="457200" rtl="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defRPr>
          </a:pPr>
          <a:r>
            <a: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rPr>
            <a:t>	gute Stabilität ab 1,5 bis 1,8</a:t>
          </a:r>
        </a:p>
        <a:p>
          <a:pPr marL="0" marR="0" indent="0" algn="l" defTabSz="457200" rtl="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defRPr>
          </a:pPr>
          <a:r>
            <a: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rPr>
            <a:t>	sehr stabil ab 1,8 aber nicht notwendig (für Long Range bei Wind 2,0)</a:t>
          </a:r>
        </a:p>
        <a:p>
          <a:pPr marL="0" marR="0" indent="0" algn="l" defTabSz="457200" rtl="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defRPr>
          </a:pPr>
          <a:r>
            <a: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rPr>
            <a:t>4. Drall der eigenen Waffe eintragen in Zoll (nur wenn der Stabilitätsfaktor berechnet werden soll)</a:t>
          </a:r>
        </a:p>
        <a:p>
          <a:pPr marL="0" marR="0" indent="0" algn="l" defTabSz="457200" rtl="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defRPr>
          </a:pPr>
          <a:r>
            <a: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rPr>
            <a:t>5. Mündungsgeschwindigkeit in m/s eingeben</a:t>
          </a:r>
        </a:p>
        <a:p>
          <a:pPr marL="0" marR="0" indent="0" algn="l" defTabSz="457200" rtl="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defRPr>
          </a:pPr>
          <a:r>
            <a: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rPr>
            <a:t>6. Ergebnisse ablesen</a:t>
          </a:r>
        </a:p>
        <a:p>
          <a:pPr marL="0" marR="0" indent="0" algn="l" defTabSz="457200" rtl="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defRPr>
          </a:pPr>
          <a:r>
            <a: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rPr>
            <a:t>	Drall in Zoll ganz oben: notwendiger Drall für die gewünschte Stabilität bei 2800 fps</a:t>
          </a:r>
        </a:p>
        <a:p>
          <a:pPr marL="0" marR="0" indent="0" algn="l" defTabSz="457200" rtl="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defRPr>
          </a:pPr>
          <a:r>
            <a: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rPr>
            <a:t>	Korrigierter Drall ganz unten: notwendiger Drall für die gewünschte Stabilität bei der eingegeben V</a:t>
          </a:r>
          <a:r>
            <a:rPr sz="1100" b="0" i="0" u="none" strike="noStrike" cap="none" spc="0" baseline="-5999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rPr>
            <a:t>0</a:t>
          </a:r>
          <a:endParaRPr sz="1100" b="0" i="0" u="none" strike="noStrike" cap="none" spc="0" baseline="0">
            <a:solidFill>
              <a:schemeClr val="accent6">
                <a:satOff val="3260"/>
                <a:lumOff val="-27490"/>
              </a:schemeClr>
            </a:solidFill>
            <a:uFillTx/>
            <a:latin typeface="Hoefler Text"/>
            <a:ea typeface="Hoefler Text"/>
            <a:cs typeface="Hoefler Text"/>
            <a:sym typeface="Hoefler Text"/>
          </a:endParaRPr>
        </a:p>
        <a:p>
          <a:pPr marL="0" marR="0" indent="0" algn="l" defTabSz="457200" rtl="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defRPr>
          </a:pPr>
          <a:r>
            <a:rPr sz="1100" b="0" i="0" u="none" strike="noStrike" cap="none" spc="0" baseline="0">
              <a:solidFill>
                <a:schemeClr val="accent6">
                  <a:satOff val="3260"/>
                  <a:lumOff val="-27490"/>
                </a:schemeClr>
              </a:solidFill>
              <a:uFillTx/>
              <a:latin typeface="Hoefler Text"/>
              <a:ea typeface="Hoefler Text"/>
              <a:cs typeface="Hoefler Text"/>
              <a:sym typeface="Hoefler Text"/>
            </a:rPr>
            <a:t>	Stabilitätsfaktor der eigenen Waffe bei 2800 fps und darunter mit der eigenen Geschwindigkeit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05_Personal_Budget">
  <a:themeElements>
    <a:clrScheme name="05_Personal_Budget">
      <a:dk1>
        <a:srgbClr val="000000"/>
      </a:dk1>
      <a:lt1>
        <a:srgbClr val="FFFFFF"/>
      </a:lt1>
      <a:dk2>
        <a:srgbClr val="5B5854"/>
      </a:dk2>
      <a:lt2>
        <a:srgbClr val="C9C3BA"/>
      </a:lt2>
      <a:accent1>
        <a:srgbClr val="5CB1AB"/>
      </a:accent1>
      <a:accent2>
        <a:srgbClr val="8FAD4B"/>
      </a:accent2>
      <a:accent3>
        <a:srgbClr val="FFD84A"/>
      </a:accent3>
      <a:accent4>
        <a:srgbClr val="F7825C"/>
      </a:accent4>
      <a:accent5>
        <a:srgbClr val="958BBD"/>
      </a:accent5>
      <a:accent6>
        <a:srgbClr val="A3917D"/>
      </a:accent6>
      <a:hlink>
        <a:srgbClr val="0000FF"/>
      </a:hlink>
      <a:folHlink>
        <a:srgbClr val="FF00FF"/>
      </a:folHlink>
    </a:clrScheme>
    <a:fontScheme name="05_Personal_Budget">
      <a:majorFont>
        <a:latin typeface="Didot"/>
        <a:ea typeface="Didot"/>
        <a:cs typeface="Didot"/>
      </a:majorFont>
      <a:minorFont>
        <a:latin typeface="Avenir Next"/>
        <a:ea typeface="Avenir Next"/>
        <a:cs typeface="Avenir Next"/>
      </a:minorFont>
    </a:fontScheme>
    <a:fmtScheme name="05_Personal_Budge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4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Avenir Next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chemeClr val="accent6">
              <a:satOff val="3260"/>
              <a:lumOff val="-27490"/>
              <a:alpha val="50000"/>
            </a:schemeClr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2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chemeClr val="accent6">
                <a:satOff val="3260"/>
                <a:lumOff val="-27490"/>
              </a:schemeClr>
            </a:solidFill>
            <a:effectLst/>
            <a:uFillTx/>
            <a:latin typeface="Hoefler Text"/>
            <a:ea typeface="Hoefler Text"/>
            <a:cs typeface="Hoefler Text"/>
            <a:sym typeface="Hoefler Text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29"/>
  <sheetViews>
    <sheetView showGridLines="0" tabSelected="1" workbookViewId="0">
      <pane ySplit="2" topLeftCell="A3" activePane="bottomLeft" state="frozen"/>
      <selection pane="bottomLeft" activeCell="H19" sqref="H19"/>
    </sheetView>
  </sheetViews>
  <sheetFormatPr baseColWidth="10" defaultColWidth="10.83203125" defaultRowHeight="21.75" customHeight="1" x14ac:dyDescent="0"/>
  <cols>
    <col min="1" max="1" width="31.5" style="1" customWidth="1"/>
    <col min="2" max="2" width="20.83203125" style="1" customWidth="1"/>
    <col min="3" max="3" width="19.83203125" style="1" customWidth="1"/>
    <col min="4" max="4" width="20.83203125" style="1" customWidth="1"/>
    <col min="5" max="256" width="10.83203125" style="1" customWidth="1"/>
  </cols>
  <sheetData>
    <row r="1" spans="1:4" ht="119" customHeight="1"/>
    <row r="2" spans="1:4" ht="22.25" customHeight="1">
      <c r="A2" s="2" t="s">
        <v>0</v>
      </c>
      <c r="B2" s="2" t="s">
        <v>1</v>
      </c>
      <c r="C2" s="2" t="s">
        <v>2</v>
      </c>
      <c r="D2" s="2" t="s">
        <v>3</v>
      </c>
    </row>
    <row r="3" spans="1:4" ht="10.75" customHeight="1">
      <c r="A3" s="3"/>
      <c r="B3" s="3"/>
      <c r="C3" s="3"/>
      <c r="D3" s="3"/>
    </row>
    <row r="4" spans="1:4" ht="23" customHeight="1">
      <c r="A4" s="4" t="s">
        <v>4</v>
      </c>
      <c r="B4" s="5" t="s">
        <v>5</v>
      </c>
      <c r="C4" s="6" t="s">
        <v>6</v>
      </c>
      <c r="D4" s="7" t="s">
        <v>7</v>
      </c>
    </row>
    <row r="5" spans="1:4" ht="23" customHeight="1">
      <c r="A5" s="8" t="s">
        <v>8</v>
      </c>
      <c r="B5" s="9" t="s">
        <v>5</v>
      </c>
      <c r="C5" s="10" t="s">
        <v>9</v>
      </c>
      <c r="D5" s="11" t="s">
        <v>7</v>
      </c>
    </row>
    <row r="6" spans="1:4" ht="10" customHeight="1">
      <c r="A6" s="12"/>
      <c r="B6" s="12"/>
      <c r="C6" s="13"/>
      <c r="D6" s="12"/>
    </row>
    <row r="7" spans="1:4" ht="25" customHeight="1">
      <c r="A7" s="14" t="s">
        <v>10</v>
      </c>
      <c r="B7" s="15">
        <f>SQRT((30*B8*B10*B10)/(B9*B11*(B10*B10+B11*B11)))</f>
        <v>9.99775703242865</v>
      </c>
      <c r="C7" s="16" t="s">
        <v>11</v>
      </c>
      <c r="D7" s="17">
        <f>SQRT((30*D8*D10*D10)/(D9*D11*(D10*D10+D11*D11)))</f>
        <v>11.348324668592781</v>
      </c>
    </row>
    <row r="8" spans="1:4" ht="22.25" customHeight="1">
      <c r="A8" s="18" t="s">
        <v>12</v>
      </c>
      <c r="B8" s="19">
        <v>220</v>
      </c>
      <c r="C8" s="20" t="s">
        <v>13</v>
      </c>
      <c r="D8" s="21">
        <v>168</v>
      </c>
    </row>
    <row r="9" spans="1:4" ht="22.25" customHeight="1">
      <c r="A9" s="22" t="s">
        <v>14</v>
      </c>
      <c r="B9" s="23">
        <v>1.6</v>
      </c>
      <c r="C9" s="24" t="s">
        <v>15</v>
      </c>
      <c r="D9" s="25">
        <v>1.6</v>
      </c>
    </row>
    <row r="10" spans="1:4" ht="22.25" customHeight="1">
      <c r="A10" s="18" t="s">
        <v>16</v>
      </c>
      <c r="B10" s="26">
        <v>0.308</v>
      </c>
      <c r="C10" s="20" t="s">
        <v>11</v>
      </c>
      <c r="D10" s="27">
        <v>0.308</v>
      </c>
    </row>
    <row r="11" spans="1:4" ht="23" customHeight="1">
      <c r="A11" s="28" t="s">
        <v>17</v>
      </c>
      <c r="B11" s="29">
        <v>1.556</v>
      </c>
      <c r="C11" s="10" t="s">
        <v>11</v>
      </c>
      <c r="D11" s="30">
        <v>1.3</v>
      </c>
    </row>
    <row r="12" spans="1:4" ht="10" customHeight="1">
      <c r="A12" s="31"/>
      <c r="B12" s="32"/>
      <c r="C12" s="13"/>
      <c r="D12" s="32"/>
    </row>
    <row r="13" spans="1:4" ht="23" customHeight="1">
      <c r="A13" s="14" t="s">
        <v>10</v>
      </c>
      <c r="B13" s="33">
        <v>8</v>
      </c>
      <c r="C13" s="16" t="s">
        <v>18</v>
      </c>
      <c r="D13" s="34">
        <v>8</v>
      </c>
    </row>
    <row r="14" spans="1:4" ht="24.25" customHeight="1">
      <c r="A14" s="18" t="s">
        <v>14</v>
      </c>
      <c r="B14" s="35">
        <f>(30*B8*B10*B10)/(B13*B13*B11*(B10*B10+B11*B11))</f>
        <v>2.4988786419869133</v>
      </c>
      <c r="C14" s="20" t="s">
        <v>19</v>
      </c>
      <c r="D14" s="36">
        <f>(30*D8*D10*D10)/(D13*D13*D11*(D10*D10+D11*D11))</f>
        <v>3.2196118195947871</v>
      </c>
    </row>
    <row r="15" spans="1:4" ht="22.25" customHeight="1">
      <c r="A15" s="22" t="s">
        <v>20</v>
      </c>
      <c r="B15" s="37">
        <f>POWER((B20/B18),1/3)</f>
        <v>0.94447912415450508</v>
      </c>
      <c r="C15" s="24"/>
      <c r="D15" s="38">
        <f>POWER((D20/D18),1/3)</f>
        <v>0.98678078424871174</v>
      </c>
    </row>
    <row r="16" spans="1:4" ht="25" customHeight="1">
      <c r="A16" s="39" t="s">
        <v>21</v>
      </c>
      <c r="B16" s="40">
        <f>B15*B14</f>
        <v>2.360138711152199</v>
      </c>
      <c r="C16" s="41" t="s">
        <v>19</v>
      </c>
      <c r="D16" s="42">
        <f>D15*D14</f>
        <v>3.1770510763161659</v>
      </c>
    </row>
    <row r="17" spans="1:4" ht="10" customHeight="1">
      <c r="A17" s="43"/>
      <c r="B17" s="44"/>
      <c r="C17" s="45"/>
      <c r="D17" s="44"/>
    </row>
    <row r="18" spans="1:4" ht="23" customHeight="1">
      <c r="A18" s="46" t="s">
        <v>22</v>
      </c>
      <c r="B18" s="62">
        <v>2800</v>
      </c>
      <c r="C18" s="6" t="s">
        <v>23</v>
      </c>
      <c r="D18" s="63">
        <v>2800</v>
      </c>
    </row>
    <row r="19" spans="1:4" ht="22.25" customHeight="1">
      <c r="A19" s="22" t="s">
        <v>24</v>
      </c>
      <c r="B19" s="19">
        <v>719</v>
      </c>
      <c r="C19" s="24" t="s">
        <v>25</v>
      </c>
      <c r="D19" s="21">
        <v>820</v>
      </c>
    </row>
    <row r="20" spans="1:4" ht="22.25" customHeight="1">
      <c r="A20" s="18" t="s">
        <v>26</v>
      </c>
      <c r="B20" s="49">
        <f>3.281*B19</f>
        <v>2359.0390000000002</v>
      </c>
      <c r="C20" s="20" t="s">
        <v>27</v>
      </c>
      <c r="D20" s="50">
        <f>3.281*D19</f>
        <v>2690.42</v>
      </c>
    </row>
    <row r="21" spans="1:4" ht="22.25" customHeight="1">
      <c r="A21" s="22" t="s">
        <v>28</v>
      </c>
      <c r="B21" s="37">
        <f>POWER((B20/B18),1/6)</f>
        <v>0.97184315820738543</v>
      </c>
      <c r="C21" s="24"/>
      <c r="D21" s="38">
        <f>POWER((D20/D18),1/6)</f>
        <v>0.99336840308553787</v>
      </c>
    </row>
    <row r="22" spans="1:4" ht="25" customHeight="1">
      <c r="A22" s="39" t="s">
        <v>29</v>
      </c>
      <c r="B22" s="51">
        <f>B21*B7</f>
        <v>9.7162517693855559</v>
      </c>
      <c r="C22" s="41" t="s">
        <v>11</v>
      </c>
      <c r="D22" s="52">
        <f>D21*D7</f>
        <v>11.273067153736227</v>
      </c>
    </row>
    <row r="23" spans="1:4" ht="10.75" customHeight="1">
      <c r="A23" s="43"/>
      <c r="B23" s="44"/>
      <c r="C23" s="45"/>
      <c r="D23" s="44"/>
    </row>
    <row r="24" spans="1:4" ht="24" customHeight="1">
      <c r="A24" s="53" t="s">
        <v>30</v>
      </c>
      <c r="B24" s="54">
        <v>31.3</v>
      </c>
      <c r="C24" s="13" t="s">
        <v>31</v>
      </c>
      <c r="D24" s="55">
        <f>B24/25.4</f>
        <v>1.2322834645669292</v>
      </c>
    </row>
    <row r="25" spans="1:4" ht="10" customHeight="1">
      <c r="A25" s="43"/>
      <c r="B25" s="44"/>
      <c r="C25" s="44"/>
      <c r="D25" s="44"/>
    </row>
    <row r="26" spans="1:4" ht="23" customHeight="1">
      <c r="A26" s="46" t="s">
        <v>32</v>
      </c>
      <c r="B26" s="47" t="s">
        <v>33</v>
      </c>
      <c r="C26" s="47"/>
      <c r="D26" s="48"/>
    </row>
    <row r="27" spans="1:4" ht="22.25" customHeight="1">
      <c r="A27" s="22" t="s">
        <v>34</v>
      </c>
      <c r="B27" s="56" t="s">
        <v>35</v>
      </c>
      <c r="C27" s="56"/>
      <c r="D27" s="57"/>
    </row>
    <row r="28" spans="1:4" ht="22.25" customHeight="1">
      <c r="A28" s="18" t="s">
        <v>36</v>
      </c>
      <c r="B28" s="58" t="s">
        <v>37</v>
      </c>
      <c r="C28" s="58"/>
      <c r="D28" s="59"/>
    </row>
    <row r="29" spans="1:4" ht="23" customHeight="1">
      <c r="A29" s="28" t="s">
        <v>38</v>
      </c>
      <c r="B29" s="60" t="s">
        <v>39</v>
      </c>
      <c r="C29" s="60"/>
      <c r="D29" s="61"/>
    </row>
  </sheetData>
  <pageMargins left="0.75" right="0.75" top="0.25" bottom="0.5" header="0.25" footer="0.25"/>
  <pageSetup orientation="portrait"/>
  <headerFooter>
    <oddFooter>&amp;C&amp;"Avenir Next,Regular"&amp;10&amp;K000000&amp;P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Drall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</cp:lastModifiedBy>
  <dcterms:modified xsi:type="dcterms:W3CDTF">2020-03-15T14:22:54Z</dcterms:modified>
</cp:coreProperties>
</file>