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0" yWindow="40" windowWidth="27880" windowHeight="20240"/>
  </bookViews>
  <sheets>
    <sheet name="Blatt 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C65" i="1" l="1"/>
  <c r="BD65" i="1"/>
  <c r="BE65" i="1"/>
  <c r="BC82" i="1"/>
  <c r="BA68" i="1"/>
  <c r="BB71" i="1"/>
  <c r="BC71" i="1"/>
  <c r="BA82" i="1"/>
  <c r="BC74" i="1"/>
  <c r="BD74" i="1"/>
  <c r="BB82" i="1"/>
  <c r="BC81" i="1"/>
  <c r="BA81" i="1"/>
  <c r="BB81" i="1"/>
  <c r="BC80" i="1"/>
  <c r="BA80" i="1"/>
  <c r="BB80" i="1"/>
  <c r="BC79" i="1"/>
  <c r="BA79" i="1"/>
  <c r="BB79" i="1"/>
  <c r="BC78" i="1"/>
  <c r="BA78" i="1"/>
  <c r="BB78" i="1"/>
  <c r="BC77" i="1"/>
  <c r="BA77" i="1"/>
  <c r="BB77" i="1"/>
  <c r="AC61" i="1"/>
  <c r="AD61" i="1"/>
  <c r="AB61" i="1"/>
  <c r="AC60" i="1"/>
  <c r="AD60" i="1"/>
  <c r="AB60" i="1"/>
  <c r="AC59" i="1"/>
  <c r="AD59" i="1"/>
  <c r="AB59" i="1"/>
  <c r="AC56" i="1"/>
  <c r="AD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B56" i="1"/>
  <c r="AC55" i="1"/>
  <c r="AD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B55" i="1"/>
  <c r="AC54" i="1"/>
  <c r="AD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B54" i="1"/>
  <c r="AC53" i="1"/>
  <c r="AD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B53" i="1"/>
  <c r="AC52" i="1"/>
  <c r="AD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B52" i="1"/>
  <c r="AC51" i="1"/>
  <c r="AD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B51" i="1"/>
  <c r="AC50" i="1"/>
  <c r="AD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B50" i="1"/>
  <c r="AC49" i="1"/>
  <c r="AD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B49" i="1"/>
  <c r="AC48" i="1"/>
  <c r="AD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B48" i="1"/>
  <c r="AC47" i="1"/>
  <c r="AD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B47" i="1"/>
  <c r="AC46" i="1"/>
  <c r="AD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B46" i="1"/>
  <c r="AC45" i="1"/>
  <c r="AD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B45" i="1"/>
  <c r="AC44" i="1"/>
  <c r="AD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B44" i="1"/>
  <c r="AC43" i="1"/>
  <c r="AD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B43" i="1"/>
  <c r="AC42" i="1"/>
  <c r="AD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B42" i="1"/>
  <c r="AC41" i="1"/>
  <c r="AD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B41" i="1"/>
  <c r="AC40" i="1"/>
  <c r="AD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B40" i="1"/>
  <c r="AC39" i="1"/>
  <c r="AD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B39" i="1"/>
  <c r="AC38" i="1"/>
  <c r="AD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B38" i="1"/>
  <c r="AC37" i="1"/>
  <c r="AD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B37" i="1"/>
  <c r="AC36" i="1"/>
  <c r="AD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B36" i="1"/>
  <c r="D30" i="1"/>
  <c r="E30" i="1"/>
  <c r="C30" i="1"/>
  <c r="D29" i="1"/>
  <c r="E29" i="1"/>
  <c r="C29" i="1"/>
  <c r="D28" i="1"/>
  <c r="E28" i="1"/>
  <c r="C28" i="1"/>
  <c r="D25" i="1"/>
  <c r="E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C25" i="1"/>
  <c r="D24" i="1"/>
  <c r="E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C24" i="1"/>
  <c r="D23" i="1"/>
  <c r="E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C23" i="1"/>
  <c r="D22" i="1"/>
  <c r="E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C22" i="1"/>
  <c r="D21" i="1"/>
  <c r="E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C21" i="1"/>
  <c r="D20" i="1"/>
  <c r="E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C20" i="1"/>
  <c r="D19" i="1"/>
  <c r="E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C19" i="1"/>
  <c r="D18" i="1"/>
  <c r="E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C18" i="1"/>
  <c r="D17" i="1"/>
  <c r="E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C17" i="1"/>
  <c r="D16" i="1"/>
  <c r="E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C16" i="1"/>
  <c r="D15" i="1"/>
  <c r="E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C15" i="1"/>
  <c r="D14" i="1"/>
  <c r="E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C14" i="1"/>
  <c r="D13" i="1"/>
  <c r="E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C13" i="1"/>
  <c r="D12" i="1"/>
  <c r="E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C12" i="1"/>
  <c r="D11" i="1"/>
  <c r="E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C11" i="1"/>
  <c r="D10" i="1"/>
  <c r="E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C10" i="1"/>
  <c r="D9" i="1"/>
  <c r="E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9" i="1"/>
  <c r="D8" i="1"/>
  <c r="E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C8" i="1"/>
  <c r="D7" i="1"/>
  <c r="E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C7" i="1"/>
  <c r="D6" i="1"/>
  <c r="E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C6" i="1"/>
  <c r="D5" i="1"/>
  <c r="E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C5" i="1"/>
</calcChain>
</file>

<file path=xl/sharedStrings.xml><?xml version="1.0" encoding="utf-8"?>
<sst xmlns="http://schemas.openxmlformats.org/spreadsheetml/2006/main" count="145" uniqueCount="85">
  <si>
    <t>Vorneigung .308 Win</t>
  </si>
  <si>
    <t>Zielfernrohr</t>
  </si>
  <si>
    <t>Verstellbereich bei 100 m</t>
  </si>
  <si>
    <t>notwendige Vorneigung bei Entfernung in m bei einem Geschoss .308 Win 168 gr BC 0.251 G7 mit einer V0 von 812 m/s</t>
  </si>
  <si>
    <t>cm</t>
  </si>
  <si>
    <t>MOA</t>
  </si>
  <si>
    <t>mil</t>
  </si>
  <si>
    <t>1/2 mil</t>
  </si>
  <si>
    <t>100</t>
  </si>
  <si>
    <t>200</t>
  </si>
  <si>
    <t>300</t>
  </si>
  <si>
    <t>400</t>
  </si>
  <si>
    <t>500</t>
  </si>
  <si>
    <t>600</t>
  </si>
  <si>
    <t>700</t>
  </si>
  <si>
    <t>800</t>
  </si>
  <si>
    <t>900</t>
  </si>
  <si>
    <t>1000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</si>
  <si>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</si>
  <si>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</si>
  <si>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</si>
  <si>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</si>
  <si>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</si>
  <si>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</si>
  <si>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</si>
  <si>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</si>
  <si>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</si>
  <si>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2000</t>
  </si>
  <si>
    <t>Athlon Ares ETR 4.5-30×56</t>
  </si>
  <si>
    <t>Athlon Cronus BTR 4.5-29 × 56</t>
  </si>
  <si>
    <t>Kahles 318i 3-18x50</t>
  </si>
  <si>
    <t>DDoptics V6 5-30×56 DDMP</t>
  </si>
  <si>
    <t>Kahles 525i 5-25x56</t>
  </si>
  <si>
    <t>Vortex Razor HD Gen II 4,5-27x56</t>
  </si>
  <si>
    <t>Minox ZP5 5-25x56</t>
  </si>
  <si>
    <t>S&amp;B 5-45x56 PM II HP</t>
  </si>
  <si>
    <t>Meopta Optika6 3-18x50 RD FFP</t>
  </si>
  <si>
    <t>S&amp;B 5-25x56 PM II</t>
  </si>
  <si>
    <t>S&amp;B 3-20x50 PM II</t>
  </si>
  <si>
    <t>S&amp;B 3-27x56 PM II HP</t>
  </si>
  <si>
    <t>Steiner M5Xi 3-15x50</t>
  </si>
  <si>
    <t>Steiner M5Xi 5-25x56</t>
  </si>
  <si>
    <t>Steiner M7Xi IFS 4-28x56</t>
  </si>
  <si>
    <t>Kahles 624i 6-24x56</t>
  </si>
  <si>
    <t>Kahles 312i 3-12x50</t>
  </si>
  <si>
    <t>S&amp;B 3-12x50 PM II</t>
  </si>
  <si>
    <t>S&amp;B 12-50x56 PM II 1/8 MOA</t>
  </si>
  <si>
    <t>Vortex Viper PST Gen II 5-25x50</t>
  </si>
  <si>
    <t>Kahles K1050 10-50x56</t>
  </si>
  <si>
    <t>Geschossabfall in mil</t>
  </si>
  <si>
    <t>Mit Vorneigung V1</t>
  </si>
  <si>
    <t>Mit Vorneigung V2</t>
  </si>
  <si>
    <t>Mit Vorneigung V3</t>
  </si>
  <si>
    <t>Vorneigung .338 LM</t>
  </si>
  <si>
    <t>notwendige Vorneigung bei Entfernung in m bei einem Geschoss .338 LM 300 gr BC 0.417 G7 mit einer V0 von 822 m/s</t>
  </si>
  <si>
    <t>Berechnungen</t>
  </si>
  <si>
    <t>Element</t>
  </si>
  <si>
    <t>Formel</t>
  </si>
  <si>
    <t>Beispiel Radius in m</t>
  </si>
  <si>
    <t>Kreisbogenstrecke in m</t>
  </si>
  <si>
    <t>1/360 also GRAD</t>
  </si>
  <si>
    <t>1/60 also MOA in cm</t>
  </si>
  <si>
    <t>Kreisumfang</t>
  </si>
  <si>
    <t>2 x Radius x Pi</t>
  </si>
  <si>
    <t>Vollkreis</t>
  </si>
  <si>
    <t>Bogenminute Grad</t>
  </si>
  <si>
    <t>360 Grad</t>
  </si>
  <si>
    <t>1 rad in Grad</t>
  </si>
  <si>
    <t>1 mrad in Grad</t>
  </si>
  <si>
    <t>Radiant</t>
  </si>
  <si>
    <t>1 rad = 180° / Pi</t>
  </si>
  <si>
    <t>Radius in m</t>
  </si>
  <si>
    <t>Kreisbogen m für mrad</t>
  </si>
  <si>
    <t>Kreisbogen cm für mrad</t>
  </si>
  <si>
    <t>Bogengrad</t>
  </si>
  <si>
    <t>Kreisbogen</t>
  </si>
  <si>
    <t>Pi x r x Alpha / 180°</t>
  </si>
  <si>
    <t xml:space="preserve">Vorneigung in </t>
  </si>
  <si>
    <t>100 m mil in cm</t>
  </si>
  <si>
    <t>100 m MOA in cm</t>
  </si>
  <si>
    <t>Anleitung:</t>
  </si>
  <si>
    <t>1. In Strelok oder anderem Programm den Geschossabfall zwischen 100 und 2km berechnen.</t>
  </si>
  <si>
    <t>2. Werte in Tabelle eintragen bei "Geschossabfall in mil"</t>
  </si>
  <si>
    <t>3. Evtl. Vorneigungen V1 bis V3 anpassen aber nur in der "cm"-Spalte. Die MOA-Werte ergeben sich dann.</t>
  </si>
  <si>
    <t>Erläuterungen ansonsten im Video ansehen.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</si>
</sst>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0"/>
      <color indexed="8"/>
      <name val="Helvetica Neue"/>
    </font>
    <font>
      <sz val="12"/>
      <color indexed="8"/>
      <name val="Helvetica Neue"/>
    </font>
    <font>
      <b/>
      <sz val="10"/>
      <color indexed="9"/>
      <name val="Helvetica Neue"/>
    </font>
    <font>
      <b/>
      <sz val="10"/>
      <color indexed="8"/>
      <name val="Helvetica Neue"/>
    </font>
  </fonts>
  <fills count="13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8"/>
        <bgColor auto="1"/>
      </patternFill>
    </fill>
  </fills>
  <borders count="17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2"/>
      </right>
      <top style="thin">
        <color indexed="12"/>
      </top>
      <bottom style="thin">
        <color indexed="11"/>
      </bottom>
      <diagonal/>
    </border>
    <border>
      <left style="thin">
        <color indexed="12"/>
      </left>
      <right style="dotted">
        <color indexed="12"/>
      </right>
      <top style="thin">
        <color indexed="12"/>
      </top>
      <bottom style="dotted">
        <color indexed="12"/>
      </bottom>
      <diagonal/>
    </border>
    <border>
      <left style="dotted">
        <color indexed="12"/>
      </left>
      <right style="dotted">
        <color indexed="12"/>
      </right>
      <top style="thin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1"/>
      </right>
      <top style="thin">
        <color indexed="12"/>
      </top>
      <bottom style="dotted">
        <color indexed="12"/>
      </bottom>
      <diagonal/>
    </border>
    <border>
      <left style="thin">
        <color indexed="11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1"/>
      </right>
      <top style="dotted">
        <color indexed="12"/>
      </top>
      <bottom style="dotted">
        <color indexed="12"/>
      </bottom>
      <diagonal/>
    </border>
    <border>
      <left style="thin">
        <color indexed="12"/>
      </left>
      <right style="dotted">
        <color indexed="12"/>
      </right>
      <top style="dotted">
        <color indexed="12"/>
      </top>
      <bottom style="thin">
        <color indexed="11"/>
      </bottom>
      <diagonal/>
    </border>
    <border>
      <left style="dotted">
        <color indexed="12"/>
      </left>
      <right style="dotted">
        <color indexed="12"/>
      </right>
      <top style="dotted">
        <color indexed="12"/>
      </top>
      <bottom style="thin">
        <color indexed="11"/>
      </bottom>
      <diagonal/>
    </border>
    <border>
      <left style="dotted">
        <color indexed="12"/>
      </left>
      <right style="thin">
        <color indexed="11"/>
      </right>
      <top style="dotted">
        <color indexed="12"/>
      </top>
      <bottom style="thin">
        <color indexed="11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30"/>
      </bottom>
      <diagonal/>
    </border>
    <border>
      <left style="thin">
        <color indexed="29"/>
      </left>
      <right style="thin">
        <color indexed="29"/>
      </right>
      <top style="thin">
        <color indexed="30"/>
      </top>
      <bottom style="thin">
        <color indexed="29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5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49" fontId="2" fillId="3" borderId="2" xfId="0" applyNumberFormat="1" applyFont="1" applyFill="1" applyBorder="1" applyAlignment="1">
      <alignment vertical="top" wrapText="1"/>
    </xf>
    <xf numFmtId="49" fontId="2" fillId="4" borderId="2" xfId="0" applyNumberFormat="1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49" fontId="2" fillId="6" borderId="2" xfId="0" applyNumberFormat="1" applyFont="1" applyFill="1" applyBorder="1" applyAlignment="1">
      <alignment vertical="top" wrapText="1"/>
    </xf>
    <xf numFmtId="49" fontId="2" fillId="7" borderId="2" xfId="0" applyNumberFormat="1" applyFont="1" applyFill="1" applyBorder="1" applyAlignment="1">
      <alignment vertical="top" wrapText="1"/>
    </xf>
    <xf numFmtId="49" fontId="2" fillId="8" borderId="2" xfId="0" applyNumberFormat="1" applyFont="1" applyFill="1" applyBorder="1" applyAlignment="1">
      <alignment vertical="top" wrapText="1"/>
    </xf>
    <xf numFmtId="49" fontId="2" fillId="9" borderId="2" xfId="0" applyNumberFormat="1" applyFont="1" applyFill="1" applyBorder="1" applyAlignment="1">
      <alignment vertical="top" wrapText="1"/>
    </xf>
    <xf numFmtId="0" fontId="2" fillId="10" borderId="3" xfId="0" applyFont="1" applyFill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49" fontId="2" fillId="10" borderId="7" xfId="0" applyNumberFormat="1" applyFont="1" applyFill="1" applyBorder="1" applyAlignment="1">
      <alignment vertical="top" wrapText="1"/>
    </xf>
    <xf numFmtId="0" fontId="0" fillId="11" borderId="8" xfId="0" applyNumberFormat="1" applyFont="1" applyFill="1" applyBorder="1" applyAlignment="1">
      <alignment vertical="top" wrapText="1"/>
    </xf>
    <xf numFmtId="164" fontId="0" fillId="11" borderId="9" xfId="0" applyNumberFormat="1" applyFont="1" applyFill="1" applyBorder="1" applyAlignment="1">
      <alignment vertical="top" wrapText="1"/>
    </xf>
    <xf numFmtId="49" fontId="0" fillId="11" borderId="9" xfId="0" applyNumberFormat="1" applyFont="1" applyFill="1" applyBorder="1" applyAlignment="1">
      <alignment vertical="top" wrapText="1"/>
    </xf>
    <xf numFmtId="49" fontId="0" fillId="11" borderId="10" xfId="0" applyNumberFormat="1" applyFont="1" applyFill="1" applyBorder="1" applyAlignment="1">
      <alignment vertical="top" wrapText="1"/>
    </xf>
    <xf numFmtId="0" fontId="0" fillId="0" borderId="8" xfId="0" applyNumberFormat="1" applyFont="1" applyBorder="1" applyAlignment="1">
      <alignment vertical="top" wrapText="1"/>
    </xf>
    <xf numFmtId="164" fontId="0" fillId="0" borderId="9" xfId="0" applyNumberFormat="1" applyFont="1" applyBorder="1" applyAlignment="1">
      <alignment vertical="top" wrapText="1"/>
    </xf>
    <xf numFmtId="49" fontId="0" fillId="0" borderId="9" xfId="0" applyNumberFormat="1" applyFont="1" applyBorder="1" applyAlignment="1">
      <alignment vertical="top" wrapText="1"/>
    </xf>
    <xf numFmtId="49" fontId="0" fillId="0" borderId="10" xfId="0" applyNumberFormat="1" applyFont="1" applyBorder="1" applyAlignment="1">
      <alignment vertical="top" wrapText="1"/>
    </xf>
    <xf numFmtId="0" fontId="2" fillId="10" borderId="7" xfId="0" applyFont="1" applyFill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0" fontId="0" fillId="11" borderId="8" xfId="0" applyFont="1" applyFill="1" applyBorder="1" applyAlignment="1">
      <alignment vertical="top" wrapText="1"/>
    </xf>
    <xf numFmtId="0" fontId="0" fillId="11" borderId="9" xfId="0" applyFont="1" applyFill="1" applyBorder="1" applyAlignment="1">
      <alignment vertical="top" wrapText="1"/>
    </xf>
    <xf numFmtId="0" fontId="0" fillId="11" borderId="9" xfId="0" applyNumberFormat="1" applyFont="1" applyFill="1" applyBorder="1" applyAlignment="1">
      <alignment vertical="top" wrapText="1"/>
    </xf>
    <xf numFmtId="0" fontId="0" fillId="11" borderId="10" xfId="0" applyNumberFormat="1" applyFont="1" applyFill="1" applyBorder="1" applyAlignment="1">
      <alignment vertical="top" wrapText="1"/>
    </xf>
    <xf numFmtId="0" fontId="0" fillId="11" borderId="10" xfId="0" applyFont="1" applyFill="1" applyBorder="1" applyAlignment="1">
      <alignment vertical="top" wrapText="1"/>
    </xf>
    <xf numFmtId="0" fontId="0" fillId="0" borderId="11" xfId="0" applyNumberFormat="1" applyFont="1" applyBorder="1" applyAlignment="1">
      <alignment vertical="top" wrapText="1"/>
    </xf>
    <xf numFmtId="164" fontId="0" fillId="0" borderId="12" xfId="0" applyNumberFormat="1" applyFont="1" applyBorder="1" applyAlignment="1">
      <alignment vertical="top" wrapText="1"/>
    </xf>
    <xf numFmtId="0" fontId="0" fillId="0" borderId="12" xfId="0" applyFont="1" applyBorder="1" applyAlignment="1">
      <alignment vertical="top" wrapText="1"/>
    </xf>
    <xf numFmtId="0" fontId="0" fillId="0" borderId="13" xfId="0" applyFont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3" fillId="12" borderId="14" xfId="0" applyFont="1" applyFill="1" applyBorder="1" applyAlignment="1">
      <alignment vertical="top" wrapText="1"/>
    </xf>
    <xf numFmtId="49" fontId="3" fillId="12" borderId="14" xfId="0" applyNumberFormat="1" applyFont="1" applyFill="1" applyBorder="1" applyAlignment="1">
      <alignment vertical="top" wrapText="1"/>
    </xf>
    <xf numFmtId="49" fontId="0" fillId="0" borderId="15" xfId="0" applyNumberFormat="1" applyFont="1" applyBorder="1" applyAlignment="1">
      <alignment vertical="top" wrapText="1"/>
    </xf>
    <xf numFmtId="0" fontId="0" fillId="0" borderId="15" xfId="0" applyNumberFormat="1" applyFont="1" applyBorder="1" applyAlignment="1">
      <alignment vertical="top" wrapText="1"/>
    </xf>
    <xf numFmtId="0" fontId="3" fillId="12" borderId="16" xfId="0" applyFont="1" applyFill="1" applyBorder="1" applyAlignment="1">
      <alignment vertical="top" wrapText="1"/>
    </xf>
    <xf numFmtId="49" fontId="3" fillId="12" borderId="16" xfId="0" applyNumberFormat="1" applyFont="1" applyFill="1" applyBorder="1" applyAlignment="1">
      <alignment vertical="top" wrapText="1"/>
    </xf>
    <xf numFmtId="49" fontId="0" fillId="0" borderId="16" xfId="0" applyNumberFormat="1" applyFont="1" applyBorder="1" applyAlignment="1">
      <alignment vertical="top" wrapText="1"/>
    </xf>
    <xf numFmtId="0" fontId="0" fillId="0" borderId="16" xfId="0" applyNumberFormat="1" applyFont="1" applyBorder="1" applyAlignment="1">
      <alignment vertical="top" wrapText="1"/>
    </xf>
    <xf numFmtId="0" fontId="0" fillId="0" borderId="16" xfId="0" applyFont="1" applyBorder="1" applyAlignment="1">
      <alignment vertical="top" wrapText="1"/>
    </xf>
    <xf numFmtId="2" fontId="0" fillId="0" borderId="16" xfId="0" applyNumberFormat="1" applyFont="1" applyBorder="1" applyAlignment="1">
      <alignment vertical="top" wrapText="1"/>
    </xf>
    <xf numFmtId="49" fontId="0" fillId="0" borderId="16" xfId="0" applyNumberFormat="1" applyFont="1" applyBorder="1" applyAlignment="1">
      <alignment vertical="top"/>
    </xf>
    <xf numFmtId="0" fontId="0" fillId="0" borderId="16" xfId="0" applyFont="1" applyBorder="1" applyAlignment="1">
      <alignment vertical="top"/>
    </xf>
    <xf numFmtId="0" fontId="1" fillId="0" borderId="0" xfId="0" applyFont="1" applyAlignment="1">
      <alignment horizontal="center" vertical="center"/>
    </xf>
  </cellXfs>
  <cellStyles count="1">
    <cellStyle name="Standard" xfId="0" builtinId="0"/>
  </cellStyles>
  <dxfs count="10">
    <dxf>
      <font>
        <color rgb="FF000000"/>
      </font>
      <fill>
        <patternFill patternType="solid">
          <fgColor indexed="22"/>
          <bgColor indexed="27"/>
        </patternFill>
      </fill>
    </dxf>
    <dxf>
      <font>
        <color rgb="FF000000"/>
      </font>
      <fill>
        <patternFill patternType="solid">
          <fgColor indexed="22"/>
          <bgColor indexed="26"/>
        </patternFill>
      </fill>
    </dxf>
    <dxf>
      <font>
        <color rgb="FF000000"/>
      </font>
      <fill>
        <patternFill patternType="solid">
          <fgColor indexed="22"/>
          <bgColor indexed="25"/>
        </patternFill>
      </fill>
    </dxf>
    <dxf>
      <font>
        <color rgb="FF000000"/>
      </font>
      <fill>
        <patternFill patternType="solid">
          <fgColor indexed="22"/>
          <bgColor indexed="24"/>
        </patternFill>
      </fill>
    </dxf>
    <dxf>
      <font>
        <color rgb="FF000000"/>
      </font>
      <fill>
        <patternFill patternType="solid">
          <fgColor indexed="22"/>
          <bgColor indexed="23"/>
        </patternFill>
      </fill>
    </dxf>
    <dxf>
      <font>
        <color rgb="FF000000"/>
      </font>
      <fill>
        <patternFill patternType="solid">
          <fgColor indexed="22"/>
          <bgColor indexed="27"/>
        </patternFill>
      </fill>
    </dxf>
    <dxf>
      <font>
        <color rgb="FF000000"/>
      </font>
      <fill>
        <patternFill patternType="solid">
          <fgColor indexed="22"/>
          <bgColor indexed="26"/>
        </patternFill>
      </fill>
    </dxf>
    <dxf>
      <font>
        <color rgb="FF000000"/>
      </font>
      <fill>
        <patternFill patternType="solid">
          <fgColor indexed="22"/>
          <bgColor indexed="25"/>
        </patternFill>
      </fill>
    </dxf>
    <dxf>
      <font>
        <color rgb="FF000000"/>
      </font>
      <fill>
        <patternFill patternType="solid">
          <fgColor indexed="22"/>
          <bgColor indexed="24"/>
        </patternFill>
      </fill>
    </dxf>
    <dxf>
      <font>
        <color rgb="FF000000"/>
      </font>
      <fill>
        <patternFill patternType="solid">
          <fgColor indexed="22"/>
          <bgColor indexed="23"/>
        </patternFill>
      </fill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1275EF"/>
      <rgbColor rgb="FFBFBFBF"/>
      <rgbColor rgb="FF7F7F7F"/>
      <rgbColor rgb="FF69A2EF"/>
      <rgbColor rgb="FF36CE00"/>
      <rgbColor rgb="FFA5CC1C"/>
      <rgbColor rgb="FFE49617"/>
      <rgbColor rgb="FFEF840B"/>
      <rgbColor rgb="FFEA6E03"/>
      <rgbColor rgb="FFE33E08"/>
      <rgbColor rgb="FF7F8996"/>
      <rgbColor rgb="FFE8E8E8"/>
      <rgbColor rgb="00000000"/>
      <rgbColor rgb="E5AFE489"/>
      <rgbColor rgb="E5FFFC98"/>
      <rgbColor rgb="E5FFD38A"/>
      <rgbColor rgb="E598EFEA"/>
      <rgbColor rgb="E5FF9781"/>
      <rgbColor rgb="FFBDC0BF"/>
      <rgbColor rgb="FFA5A5A5"/>
      <rgbColor rgb="FF3F3F3F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93"/>
  <sheetViews>
    <sheetView showGridLines="0" tabSelected="1" workbookViewId="0">
      <pane xSplit="1" ySplit="3" topLeftCell="B4" activePane="bottomRight" state="frozen"/>
      <selection pane="topRight"/>
      <selection pane="bottomLeft"/>
      <selection pane="bottomRight" activeCell="AK59" sqref="AK59"/>
    </sheetView>
  </sheetViews>
  <sheetFormatPr baseColWidth="10" defaultColWidth="16.33203125" defaultRowHeight="20" customHeight="1" x14ac:dyDescent="0"/>
  <cols>
    <col min="1" max="1" width="28.1640625" style="1" customWidth="1"/>
    <col min="2" max="4" width="7.33203125" style="1" customWidth="1"/>
    <col min="5" max="5" width="7" style="1" customWidth="1"/>
    <col min="6" max="25" width="5.5" style="1" customWidth="1"/>
    <col min="26" max="26" width="28.1640625" style="40" customWidth="1"/>
    <col min="27" max="29" width="7.33203125" style="40" customWidth="1"/>
    <col min="30" max="30" width="7" style="40" customWidth="1"/>
    <col min="31" max="50" width="5.5" style="40" customWidth="1"/>
    <col min="51" max="52" width="16.33203125" style="41" customWidth="1"/>
    <col min="53" max="53" width="16.5" style="41" customWidth="1"/>
    <col min="54" max="54" width="19.6640625" style="41" customWidth="1"/>
    <col min="55" max="56" width="21.6640625" style="41" customWidth="1"/>
    <col min="57" max="57" width="23" style="41" customWidth="1"/>
    <col min="58" max="256" width="16.33203125" style="41" customWidth="1"/>
  </cols>
  <sheetData>
    <row r="1" spans="1:25" ht="27.75" customHeight="1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</row>
    <row r="2" spans="1:25" ht="20" customHeight="1">
      <c r="A2" s="2" t="s">
        <v>1</v>
      </c>
      <c r="B2" s="3" t="s">
        <v>2</v>
      </c>
      <c r="C2" s="4"/>
      <c r="D2" s="4"/>
      <c r="E2" s="4"/>
      <c r="F2" s="3" t="s">
        <v>3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20" customHeight="1">
      <c r="A3" s="6"/>
      <c r="B3" s="7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8" t="s">
        <v>9</v>
      </c>
      <c r="H3" s="8" t="s">
        <v>10</v>
      </c>
      <c r="I3" s="9" t="s">
        <v>11</v>
      </c>
      <c r="J3" s="9" t="s">
        <v>12</v>
      </c>
      <c r="K3" s="9" t="s">
        <v>13</v>
      </c>
      <c r="L3" s="10" t="s">
        <v>14</v>
      </c>
      <c r="M3" s="10" t="s">
        <v>15</v>
      </c>
      <c r="N3" s="10" t="s">
        <v>16</v>
      </c>
      <c r="O3" s="10" t="s">
        <v>17</v>
      </c>
      <c r="P3" s="11" t="s">
        <v>18</v>
      </c>
      <c r="Q3" s="11" t="s">
        <v>19</v>
      </c>
      <c r="R3" s="12" t="s">
        <v>20</v>
      </c>
      <c r="S3" s="12" t="s">
        <v>21</v>
      </c>
      <c r="T3" s="12" t="s">
        <v>22</v>
      </c>
      <c r="U3" s="12" t="s">
        <v>23</v>
      </c>
      <c r="V3" s="13" t="s">
        <v>24</v>
      </c>
      <c r="W3" s="13" t="s">
        <v>25</v>
      </c>
      <c r="X3" s="13" t="s">
        <v>26</v>
      </c>
      <c r="Y3" s="13" t="s">
        <v>27</v>
      </c>
    </row>
    <row r="4" spans="1:25" ht="8.5" customHeight="1">
      <c r="A4" s="14"/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7"/>
    </row>
    <row r="5" spans="1:25" ht="16" customHeight="1">
      <c r="A5" s="18" t="s">
        <v>28</v>
      </c>
      <c r="B5" s="19">
        <v>320</v>
      </c>
      <c r="C5" s="20">
        <f t="shared" ref="C5:C25" si="0">B5/$BE$65</f>
        <v>110.00789666511807</v>
      </c>
      <c r="D5" s="20">
        <f t="shared" ref="D5:D25" si="1">B5/$BD$74</f>
        <v>32</v>
      </c>
      <c r="E5" s="20">
        <f t="shared" ref="E5:E25" si="2">D5/2</f>
        <v>16</v>
      </c>
      <c r="F5" s="21" t="str">
        <f t="shared" ref="F5:O14" si="3">IF($E5-F$27&gt;=0,"ok",IF($E5-F$27+$D$28&gt;=0,"V1",IF($E5-F$27+$D$29&gt;=0,"V2",IF($E5-F$27+$D$30&gt;=0,"V3","A"))))</f>
        <v>ok</v>
      </c>
      <c r="G5" s="21" t="str">
        <f t="shared" si="3"/>
        <v>ok</v>
      </c>
      <c r="H5" s="21" t="str">
        <f t="shared" si="3"/>
        <v>ok</v>
      </c>
      <c r="I5" s="21" t="str">
        <f t="shared" si="3"/>
        <v>ok</v>
      </c>
      <c r="J5" s="21" t="str">
        <f t="shared" si="3"/>
        <v>ok</v>
      </c>
      <c r="K5" s="21" t="str">
        <f t="shared" si="3"/>
        <v>ok</v>
      </c>
      <c r="L5" s="21" t="str">
        <f t="shared" si="3"/>
        <v>ok</v>
      </c>
      <c r="M5" s="21" t="str">
        <f t="shared" si="3"/>
        <v>ok</v>
      </c>
      <c r="N5" s="21" t="str">
        <f t="shared" si="3"/>
        <v>ok</v>
      </c>
      <c r="O5" s="21" t="str">
        <f t="shared" si="3"/>
        <v>ok</v>
      </c>
      <c r="P5" s="21" t="str">
        <f t="shared" ref="P5:Y14" si="4">IF($E5-P$27&gt;=0,"ok",IF($E5-P$27+$D$28&gt;=0,"V1",IF($E5-P$27+$D$29&gt;=0,"V2",IF($E5-P$27+$D$30&gt;=0,"V3","A"))))</f>
        <v>ok</v>
      </c>
      <c r="Q5" s="21" t="str">
        <f t="shared" si="4"/>
        <v>V1</v>
      </c>
      <c r="R5" s="21" t="str">
        <f t="shared" si="4"/>
        <v>V2</v>
      </c>
      <c r="S5" s="21" t="str">
        <f t="shared" si="4"/>
        <v>V2</v>
      </c>
      <c r="T5" s="21" t="str">
        <f t="shared" si="4"/>
        <v>V3</v>
      </c>
      <c r="U5" s="21" t="str">
        <f t="shared" si="4"/>
        <v>A</v>
      </c>
      <c r="V5" s="21" t="str">
        <f t="shared" si="4"/>
        <v>A</v>
      </c>
      <c r="W5" s="21" t="str">
        <f t="shared" si="4"/>
        <v>A</v>
      </c>
      <c r="X5" s="21" t="str">
        <f t="shared" si="4"/>
        <v>A</v>
      </c>
      <c r="Y5" s="22" t="str">
        <f t="shared" si="4"/>
        <v>A</v>
      </c>
    </row>
    <row r="6" spans="1:25" ht="16" customHeight="1">
      <c r="A6" s="18" t="s">
        <v>29</v>
      </c>
      <c r="B6" s="23">
        <v>320</v>
      </c>
      <c r="C6" s="24">
        <f t="shared" si="0"/>
        <v>110.00789666511807</v>
      </c>
      <c r="D6" s="24">
        <f t="shared" si="1"/>
        <v>32</v>
      </c>
      <c r="E6" s="24">
        <f t="shared" si="2"/>
        <v>16</v>
      </c>
      <c r="F6" s="25" t="str">
        <f t="shared" si="3"/>
        <v>ok</v>
      </c>
      <c r="G6" s="25" t="str">
        <f t="shared" si="3"/>
        <v>ok</v>
      </c>
      <c r="H6" s="25" t="str">
        <f t="shared" si="3"/>
        <v>ok</v>
      </c>
      <c r="I6" s="25" t="str">
        <f t="shared" si="3"/>
        <v>ok</v>
      </c>
      <c r="J6" s="25" t="str">
        <f t="shared" si="3"/>
        <v>ok</v>
      </c>
      <c r="K6" s="25" t="str">
        <f t="shared" si="3"/>
        <v>ok</v>
      </c>
      <c r="L6" s="25" t="str">
        <f t="shared" si="3"/>
        <v>ok</v>
      </c>
      <c r="M6" s="25" t="str">
        <f t="shared" si="3"/>
        <v>ok</v>
      </c>
      <c r="N6" s="25" t="str">
        <f t="shared" si="3"/>
        <v>ok</v>
      </c>
      <c r="O6" s="25" t="str">
        <f t="shared" si="3"/>
        <v>ok</v>
      </c>
      <c r="P6" s="25" t="str">
        <f t="shared" si="4"/>
        <v>ok</v>
      </c>
      <c r="Q6" s="25" t="str">
        <f t="shared" si="4"/>
        <v>V1</v>
      </c>
      <c r="R6" s="25" t="str">
        <f t="shared" si="4"/>
        <v>V2</v>
      </c>
      <c r="S6" s="25" t="str">
        <f t="shared" si="4"/>
        <v>V2</v>
      </c>
      <c r="T6" s="25" t="str">
        <f t="shared" si="4"/>
        <v>V3</v>
      </c>
      <c r="U6" s="25" t="str">
        <f t="shared" si="4"/>
        <v>A</v>
      </c>
      <c r="V6" s="25" t="str">
        <f t="shared" si="4"/>
        <v>A</v>
      </c>
      <c r="W6" s="25" t="str">
        <f t="shared" si="4"/>
        <v>A</v>
      </c>
      <c r="X6" s="25" t="str">
        <f t="shared" si="4"/>
        <v>A</v>
      </c>
      <c r="Y6" s="26" t="str">
        <f t="shared" si="4"/>
        <v>A</v>
      </c>
    </row>
    <row r="7" spans="1:25" ht="16" customHeight="1">
      <c r="A7" s="18" t="s">
        <v>30</v>
      </c>
      <c r="B7" s="19">
        <v>300</v>
      </c>
      <c r="C7" s="20">
        <f t="shared" si="0"/>
        <v>103.13240312354819</v>
      </c>
      <c r="D7" s="20">
        <f t="shared" si="1"/>
        <v>30</v>
      </c>
      <c r="E7" s="20">
        <f t="shared" si="2"/>
        <v>15</v>
      </c>
      <c r="F7" s="21" t="str">
        <f t="shared" si="3"/>
        <v>ok</v>
      </c>
      <c r="G7" s="21" t="str">
        <f t="shared" si="3"/>
        <v>ok</v>
      </c>
      <c r="H7" s="21" t="str">
        <f t="shared" si="3"/>
        <v>ok</v>
      </c>
      <c r="I7" s="21" t="str">
        <f t="shared" si="3"/>
        <v>ok</v>
      </c>
      <c r="J7" s="21" t="str">
        <f t="shared" si="3"/>
        <v>ok</v>
      </c>
      <c r="K7" s="21" t="str">
        <f t="shared" si="3"/>
        <v>ok</v>
      </c>
      <c r="L7" s="21" t="str">
        <f t="shared" si="3"/>
        <v>ok</v>
      </c>
      <c r="M7" s="21" t="str">
        <f t="shared" si="3"/>
        <v>ok</v>
      </c>
      <c r="N7" s="21" t="str">
        <f t="shared" si="3"/>
        <v>ok</v>
      </c>
      <c r="O7" s="21" t="str">
        <f t="shared" si="3"/>
        <v>ok</v>
      </c>
      <c r="P7" s="21" t="str">
        <f t="shared" si="4"/>
        <v>V1</v>
      </c>
      <c r="Q7" s="21" t="str">
        <f t="shared" si="4"/>
        <v>V1</v>
      </c>
      <c r="R7" s="21" t="str">
        <f t="shared" si="4"/>
        <v>V2</v>
      </c>
      <c r="S7" s="21" t="str">
        <f t="shared" si="4"/>
        <v>V2</v>
      </c>
      <c r="T7" s="21" t="str">
        <f t="shared" si="4"/>
        <v>V3</v>
      </c>
      <c r="U7" s="21" t="str">
        <f t="shared" si="4"/>
        <v>A</v>
      </c>
      <c r="V7" s="21" t="str">
        <f t="shared" si="4"/>
        <v>A</v>
      </c>
      <c r="W7" s="21" t="str">
        <f t="shared" si="4"/>
        <v>A</v>
      </c>
      <c r="X7" s="21" t="str">
        <f t="shared" si="4"/>
        <v>A</v>
      </c>
      <c r="Y7" s="22" t="str">
        <f t="shared" si="4"/>
        <v>A</v>
      </c>
    </row>
    <row r="8" spans="1:25" ht="16" customHeight="1">
      <c r="A8" s="18" t="s">
        <v>31</v>
      </c>
      <c r="B8" s="23">
        <v>296</v>
      </c>
      <c r="C8" s="24">
        <f t="shared" si="0"/>
        <v>101.7573044152342</v>
      </c>
      <c r="D8" s="24">
        <f t="shared" si="1"/>
        <v>29.6</v>
      </c>
      <c r="E8" s="24">
        <f t="shared" si="2"/>
        <v>14.8</v>
      </c>
      <c r="F8" s="25" t="str">
        <f t="shared" si="3"/>
        <v>ok</v>
      </c>
      <c r="G8" s="25" t="str">
        <f t="shared" si="3"/>
        <v>ok</v>
      </c>
      <c r="H8" s="25" t="str">
        <f t="shared" si="3"/>
        <v>ok</v>
      </c>
      <c r="I8" s="25" t="str">
        <f t="shared" si="3"/>
        <v>ok</v>
      </c>
      <c r="J8" s="25" t="str">
        <f t="shared" si="3"/>
        <v>ok</v>
      </c>
      <c r="K8" s="25" t="str">
        <f t="shared" si="3"/>
        <v>ok</v>
      </c>
      <c r="L8" s="25" t="str">
        <f t="shared" si="3"/>
        <v>ok</v>
      </c>
      <c r="M8" s="25" t="str">
        <f t="shared" si="3"/>
        <v>ok</v>
      </c>
      <c r="N8" s="25" t="str">
        <f t="shared" si="3"/>
        <v>ok</v>
      </c>
      <c r="O8" s="25" t="str">
        <f t="shared" si="3"/>
        <v>ok</v>
      </c>
      <c r="P8" s="25" t="str">
        <f t="shared" si="4"/>
        <v>V1</v>
      </c>
      <c r="Q8" s="25" t="str">
        <f t="shared" si="4"/>
        <v>V1</v>
      </c>
      <c r="R8" s="25" t="str">
        <f t="shared" si="4"/>
        <v>V2</v>
      </c>
      <c r="S8" s="25" t="str">
        <f t="shared" si="4"/>
        <v>V2</v>
      </c>
      <c r="T8" s="25" t="str">
        <f t="shared" si="4"/>
        <v>V3</v>
      </c>
      <c r="U8" s="25" t="str">
        <f t="shared" si="4"/>
        <v>A</v>
      </c>
      <c r="V8" s="25" t="str">
        <f t="shared" si="4"/>
        <v>A</v>
      </c>
      <c r="W8" s="25" t="str">
        <f t="shared" si="4"/>
        <v>A</v>
      </c>
      <c r="X8" s="25" t="str">
        <f t="shared" si="4"/>
        <v>A</v>
      </c>
      <c r="Y8" s="26" t="str">
        <f t="shared" si="4"/>
        <v>A</v>
      </c>
    </row>
    <row r="9" spans="1:25" ht="16" customHeight="1">
      <c r="A9" s="18" t="s">
        <v>32</v>
      </c>
      <c r="B9" s="19">
        <v>290</v>
      </c>
      <c r="C9" s="20">
        <f t="shared" si="0"/>
        <v>99.694656352763246</v>
      </c>
      <c r="D9" s="20">
        <f t="shared" si="1"/>
        <v>29</v>
      </c>
      <c r="E9" s="20">
        <f t="shared" si="2"/>
        <v>14.5</v>
      </c>
      <c r="F9" s="21" t="str">
        <f t="shared" si="3"/>
        <v>ok</v>
      </c>
      <c r="G9" s="21" t="str">
        <f t="shared" si="3"/>
        <v>ok</v>
      </c>
      <c r="H9" s="21" t="str">
        <f t="shared" si="3"/>
        <v>ok</v>
      </c>
      <c r="I9" s="21" t="str">
        <f t="shared" si="3"/>
        <v>ok</v>
      </c>
      <c r="J9" s="21" t="str">
        <f t="shared" si="3"/>
        <v>ok</v>
      </c>
      <c r="K9" s="21" t="str">
        <f t="shared" si="3"/>
        <v>ok</v>
      </c>
      <c r="L9" s="21" t="str">
        <f t="shared" si="3"/>
        <v>ok</v>
      </c>
      <c r="M9" s="21" t="str">
        <f t="shared" si="3"/>
        <v>ok</v>
      </c>
      <c r="N9" s="21" t="str">
        <f t="shared" si="3"/>
        <v>ok</v>
      </c>
      <c r="O9" s="21" t="str">
        <f t="shared" si="3"/>
        <v>ok</v>
      </c>
      <c r="P9" s="21" t="str">
        <f t="shared" si="4"/>
        <v>V1</v>
      </c>
      <c r="Q9" s="21" t="str">
        <f t="shared" si="4"/>
        <v>V1</v>
      </c>
      <c r="R9" s="21" t="str">
        <f t="shared" si="4"/>
        <v>V2</v>
      </c>
      <c r="S9" s="21" t="str">
        <f t="shared" si="4"/>
        <v>V2</v>
      </c>
      <c r="T9" s="21" t="str">
        <f t="shared" si="4"/>
        <v>V3</v>
      </c>
      <c r="U9" s="21" t="str">
        <f t="shared" si="4"/>
        <v>A</v>
      </c>
      <c r="V9" s="21" t="str">
        <f t="shared" si="4"/>
        <v>A</v>
      </c>
      <c r="W9" s="21" t="str">
        <f t="shared" si="4"/>
        <v>A</v>
      </c>
      <c r="X9" s="21" t="str">
        <f t="shared" si="4"/>
        <v>A</v>
      </c>
      <c r="Y9" s="22" t="str">
        <f t="shared" si="4"/>
        <v>A</v>
      </c>
    </row>
    <row r="10" spans="1:25" ht="16" customHeight="1">
      <c r="A10" s="18" t="s">
        <v>33</v>
      </c>
      <c r="B10" s="23">
        <v>285</v>
      </c>
      <c r="C10" s="24">
        <f t="shared" si="0"/>
        <v>97.975782967370776</v>
      </c>
      <c r="D10" s="24">
        <f t="shared" si="1"/>
        <v>28.5</v>
      </c>
      <c r="E10" s="24">
        <f t="shared" si="2"/>
        <v>14.25</v>
      </c>
      <c r="F10" s="25" t="str">
        <f t="shared" si="3"/>
        <v>ok</v>
      </c>
      <c r="G10" s="25" t="str">
        <f t="shared" si="3"/>
        <v>ok</v>
      </c>
      <c r="H10" s="25" t="str">
        <f t="shared" si="3"/>
        <v>ok</v>
      </c>
      <c r="I10" s="25" t="str">
        <f t="shared" si="3"/>
        <v>ok</v>
      </c>
      <c r="J10" s="25" t="str">
        <f t="shared" si="3"/>
        <v>ok</v>
      </c>
      <c r="K10" s="25" t="str">
        <f t="shared" si="3"/>
        <v>ok</v>
      </c>
      <c r="L10" s="25" t="str">
        <f t="shared" si="3"/>
        <v>ok</v>
      </c>
      <c r="M10" s="25" t="str">
        <f t="shared" si="3"/>
        <v>ok</v>
      </c>
      <c r="N10" s="25" t="str">
        <f t="shared" si="3"/>
        <v>ok</v>
      </c>
      <c r="O10" s="25" t="str">
        <f t="shared" si="3"/>
        <v>ok</v>
      </c>
      <c r="P10" s="25" t="str">
        <f t="shared" si="4"/>
        <v>V1</v>
      </c>
      <c r="Q10" s="25" t="str">
        <f t="shared" si="4"/>
        <v>V1</v>
      </c>
      <c r="R10" s="25" t="str">
        <f t="shared" si="4"/>
        <v>V2</v>
      </c>
      <c r="S10" s="25" t="str">
        <f t="shared" si="4"/>
        <v>V3</v>
      </c>
      <c r="T10" s="25" t="str">
        <f t="shared" si="4"/>
        <v>V3</v>
      </c>
      <c r="U10" s="25" t="str">
        <f t="shared" si="4"/>
        <v>A</v>
      </c>
      <c r="V10" s="25" t="str">
        <f t="shared" si="4"/>
        <v>A</v>
      </c>
      <c r="W10" s="25" t="str">
        <f t="shared" si="4"/>
        <v>A</v>
      </c>
      <c r="X10" s="25" t="str">
        <f t="shared" si="4"/>
        <v>A</v>
      </c>
      <c r="Y10" s="26" t="str">
        <f t="shared" si="4"/>
        <v>A</v>
      </c>
    </row>
    <row r="11" spans="1:25" ht="16" customHeight="1">
      <c r="A11" s="18" t="s">
        <v>34</v>
      </c>
      <c r="B11" s="19">
        <v>280</v>
      </c>
      <c r="C11" s="20">
        <f t="shared" si="0"/>
        <v>96.256909581978306</v>
      </c>
      <c r="D11" s="20">
        <f t="shared" si="1"/>
        <v>28</v>
      </c>
      <c r="E11" s="20">
        <f t="shared" si="2"/>
        <v>14</v>
      </c>
      <c r="F11" s="21" t="str">
        <f t="shared" si="3"/>
        <v>ok</v>
      </c>
      <c r="G11" s="21" t="str">
        <f t="shared" si="3"/>
        <v>ok</v>
      </c>
      <c r="H11" s="21" t="str">
        <f t="shared" si="3"/>
        <v>ok</v>
      </c>
      <c r="I11" s="21" t="str">
        <f t="shared" si="3"/>
        <v>ok</v>
      </c>
      <c r="J11" s="21" t="str">
        <f t="shared" si="3"/>
        <v>ok</v>
      </c>
      <c r="K11" s="21" t="str">
        <f t="shared" si="3"/>
        <v>ok</v>
      </c>
      <c r="L11" s="21" t="str">
        <f t="shared" si="3"/>
        <v>ok</v>
      </c>
      <c r="M11" s="21" t="str">
        <f t="shared" si="3"/>
        <v>ok</v>
      </c>
      <c r="N11" s="21" t="str">
        <f t="shared" si="3"/>
        <v>ok</v>
      </c>
      <c r="O11" s="21" t="str">
        <f t="shared" si="3"/>
        <v>ok</v>
      </c>
      <c r="P11" s="21" t="str">
        <f t="shared" si="4"/>
        <v>V1</v>
      </c>
      <c r="Q11" s="21" t="str">
        <f t="shared" si="4"/>
        <v>V1</v>
      </c>
      <c r="R11" s="21" t="str">
        <f t="shared" si="4"/>
        <v>V2</v>
      </c>
      <c r="S11" s="21" t="str">
        <f t="shared" si="4"/>
        <v>V3</v>
      </c>
      <c r="T11" s="21" t="str">
        <f t="shared" si="4"/>
        <v>V3</v>
      </c>
      <c r="U11" s="21" t="str">
        <f t="shared" si="4"/>
        <v>A</v>
      </c>
      <c r="V11" s="21" t="str">
        <f t="shared" si="4"/>
        <v>A</v>
      </c>
      <c r="W11" s="21" t="str">
        <f t="shared" si="4"/>
        <v>A</v>
      </c>
      <c r="X11" s="21" t="str">
        <f t="shared" si="4"/>
        <v>A</v>
      </c>
      <c r="Y11" s="22" t="str">
        <f t="shared" si="4"/>
        <v>A</v>
      </c>
    </row>
    <row r="12" spans="1:25" ht="16" customHeight="1">
      <c r="A12" s="18" t="s">
        <v>35</v>
      </c>
      <c r="B12" s="23">
        <v>270</v>
      </c>
      <c r="C12" s="24">
        <f t="shared" si="0"/>
        <v>92.819162811193365</v>
      </c>
      <c r="D12" s="24">
        <f t="shared" si="1"/>
        <v>27</v>
      </c>
      <c r="E12" s="24">
        <f t="shared" si="2"/>
        <v>13.5</v>
      </c>
      <c r="F12" s="25" t="str">
        <f t="shared" si="3"/>
        <v>ok</v>
      </c>
      <c r="G12" s="25" t="str">
        <f t="shared" si="3"/>
        <v>ok</v>
      </c>
      <c r="H12" s="25" t="str">
        <f t="shared" si="3"/>
        <v>ok</v>
      </c>
      <c r="I12" s="25" t="str">
        <f t="shared" si="3"/>
        <v>ok</v>
      </c>
      <c r="J12" s="25" t="str">
        <f t="shared" si="3"/>
        <v>ok</v>
      </c>
      <c r="K12" s="25" t="str">
        <f t="shared" si="3"/>
        <v>ok</v>
      </c>
      <c r="L12" s="25" t="str">
        <f t="shared" si="3"/>
        <v>ok</v>
      </c>
      <c r="M12" s="25" t="str">
        <f t="shared" si="3"/>
        <v>ok</v>
      </c>
      <c r="N12" s="25" t="str">
        <f t="shared" si="3"/>
        <v>ok</v>
      </c>
      <c r="O12" s="25" t="str">
        <f t="shared" si="3"/>
        <v>ok</v>
      </c>
      <c r="P12" s="25" t="str">
        <f t="shared" si="4"/>
        <v>V1</v>
      </c>
      <c r="Q12" s="25" t="str">
        <f t="shared" si="4"/>
        <v>V1</v>
      </c>
      <c r="R12" s="25" t="str">
        <f t="shared" si="4"/>
        <v>V2</v>
      </c>
      <c r="S12" s="25" t="str">
        <f t="shared" si="4"/>
        <v>V3</v>
      </c>
      <c r="T12" s="25" t="str">
        <f t="shared" si="4"/>
        <v>V3</v>
      </c>
      <c r="U12" s="25" t="str">
        <f t="shared" si="4"/>
        <v>A</v>
      </c>
      <c r="V12" s="25" t="str">
        <f t="shared" si="4"/>
        <v>A</v>
      </c>
      <c r="W12" s="25" t="str">
        <f t="shared" si="4"/>
        <v>A</v>
      </c>
      <c r="X12" s="25" t="str">
        <f t="shared" si="4"/>
        <v>A</v>
      </c>
      <c r="Y12" s="26" t="str">
        <f t="shared" si="4"/>
        <v>A</v>
      </c>
    </row>
    <row r="13" spans="1:25" ht="16" customHeight="1">
      <c r="A13" s="18" t="s">
        <v>36</v>
      </c>
      <c r="B13" s="19">
        <v>262</v>
      </c>
      <c r="C13" s="20">
        <f t="shared" si="0"/>
        <v>90.06896539456541</v>
      </c>
      <c r="D13" s="20">
        <f t="shared" si="1"/>
        <v>26.2</v>
      </c>
      <c r="E13" s="20">
        <f t="shared" si="2"/>
        <v>13.1</v>
      </c>
      <c r="F13" s="21" t="str">
        <f t="shared" si="3"/>
        <v>ok</v>
      </c>
      <c r="G13" s="21" t="str">
        <f t="shared" si="3"/>
        <v>ok</v>
      </c>
      <c r="H13" s="21" t="str">
        <f t="shared" si="3"/>
        <v>ok</v>
      </c>
      <c r="I13" s="21" t="str">
        <f t="shared" si="3"/>
        <v>ok</v>
      </c>
      <c r="J13" s="21" t="str">
        <f t="shared" si="3"/>
        <v>ok</v>
      </c>
      <c r="K13" s="21" t="str">
        <f t="shared" si="3"/>
        <v>ok</v>
      </c>
      <c r="L13" s="21" t="str">
        <f t="shared" si="3"/>
        <v>ok</v>
      </c>
      <c r="M13" s="21" t="str">
        <f t="shared" si="3"/>
        <v>ok</v>
      </c>
      <c r="N13" s="21" t="str">
        <f t="shared" si="3"/>
        <v>ok</v>
      </c>
      <c r="O13" s="21" t="str">
        <f t="shared" si="3"/>
        <v>ok</v>
      </c>
      <c r="P13" s="21" t="str">
        <f t="shared" si="4"/>
        <v>V1</v>
      </c>
      <c r="Q13" s="21" t="str">
        <f t="shared" si="4"/>
        <v>V1</v>
      </c>
      <c r="R13" s="21" t="str">
        <f t="shared" si="4"/>
        <v>V2</v>
      </c>
      <c r="S13" s="21" t="str">
        <f t="shared" si="4"/>
        <v>V3</v>
      </c>
      <c r="T13" s="21" t="str">
        <f t="shared" si="4"/>
        <v>V3</v>
      </c>
      <c r="U13" s="21" t="str">
        <f t="shared" si="4"/>
        <v>A</v>
      </c>
      <c r="V13" s="21" t="str">
        <f t="shared" si="4"/>
        <v>A</v>
      </c>
      <c r="W13" s="21" t="str">
        <f t="shared" si="4"/>
        <v>A</v>
      </c>
      <c r="X13" s="21" t="str">
        <f t="shared" si="4"/>
        <v>A</v>
      </c>
      <c r="Y13" s="22" t="str">
        <f t="shared" si="4"/>
        <v>A</v>
      </c>
    </row>
    <row r="14" spans="1:25" ht="16" customHeight="1">
      <c r="A14" s="18" t="s">
        <v>37</v>
      </c>
      <c r="B14" s="23">
        <v>260</v>
      </c>
      <c r="C14" s="24">
        <f t="shared" si="0"/>
        <v>89.381416040408425</v>
      </c>
      <c r="D14" s="24">
        <f t="shared" si="1"/>
        <v>26</v>
      </c>
      <c r="E14" s="24">
        <f t="shared" si="2"/>
        <v>13</v>
      </c>
      <c r="F14" s="25" t="str">
        <f t="shared" si="3"/>
        <v>ok</v>
      </c>
      <c r="G14" s="25" t="str">
        <f t="shared" si="3"/>
        <v>ok</v>
      </c>
      <c r="H14" s="25" t="str">
        <f t="shared" si="3"/>
        <v>ok</v>
      </c>
      <c r="I14" s="25" t="str">
        <f t="shared" si="3"/>
        <v>ok</v>
      </c>
      <c r="J14" s="25" t="str">
        <f t="shared" si="3"/>
        <v>ok</v>
      </c>
      <c r="K14" s="25" t="str">
        <f t="shared" si="3"/>
        <v>ok</v>
      </c>
      <c r="L14" s="25" t="str">
        <f t="shared" si="3"/>
        <v>ok</v>
      </c>
      <c r="M14" s="25" t="str">
        <f t="shared" si="3"/>
        <v>ok</v>
      </c>
      <c r="N14" s="25" t="str">
        <f t="shared" si="3"/>
        <v>ok</v>
      </c>
      <c r="O14" s="25" t="str">
        <f t="shared" si="3"/>
        <v>ok</v>
      </c>
      <c r="P14" s="25" t="str">
        <f t="shared" si="4"/>
        <v>V1</v>
      </c>
      <c r="Q14" s="25" t="str">
        <f t="shared" si="4"/>
        <v>V1</v>
      </c>
      <c r="R14" s="25" t="str">
        <f t="shared" si="4"/>
        <v>V2</v>
      </c>
      <c r="S14" s="25" t="str">
        <f t="shared" si="4"/>
        <v>V3</v>
      </c>
      <c r="T14" s="25" t="str">
        <f t="shared" si="4"/>
        <v>V3</v>
      </c>
      <c r="U14" s="25" t="str">
        <f t="shared" si="4"/>
        <v>A</v>
      </c>
      <c r="V14" s="25" t="str">
        <f t="shared" si="4"/>
        <v>A</v>
      </c>
      <c r="W14" s="25" t="str">
        <f t="shared" si="4"/>
        <v>A</v>
      </c>
      <c r="X14" s="25" t="str">
        <f t="shared" si="4"/>
        <v>A</v>
      </c>
      <c r="Y14" s="26" t="str">
        <f t="shared" si="4"/>
        <v>A</v>
      </c>
    </row>
    <row r="15" spans="1:25" ht="16" customHeight="1">
      <c r="A15" s="18" t="s">
        <v>38</v>
      </c>
      <c r="B15" s="19">
        <v>260</v>
      </c>
      <c r="C15" s="20">
        <f t="shared" si="0"/>
        <v>89.381416040408425</v>
      </c>
      <c r="D15" s="20">
        <f t="shared" si="1"/>
        <v>26</v>
      </c>
      <c r="E15" s="20">
        <f t="shared" si="2"/>
        <v>13</v>
      </c>
      <c r="F15" s="21" t="str">
        <f t="shared" ref="F15:O25" si="5">IF($E15-F$27&gt;=0,"ok",IF($E15-F$27+$D$28&gt;=0,"V1",IF($E15-F$27+$D$29&gt;=0,"V2",IF($E15-F$27+$D$30&gt;=0,"V3","A"))))</f>
        <v>ok</v>
      </c>
      <c r="G15" s="21" t="str">
        <f t="shared" si="5"/>
        <v>ok</v>
      </c>
      <c r="H15" s="21" t="str">
        <f t="shared" si="5"/>
        <v>ok</v>
      </c>
      <c r="I15" s="21" t="str">
        <f t="shared" si="5"/>
        <v>ok</v>
      </c>
      <c r="J15" s="21" t="str">
        <f t="shared" si="5"/>
        <v>ok</v>
      </c>
      <c r="K15" s="21" t="str">
        <f t="shared" si="5"/>
        <v>ok</v>
      </c>
      <c r="L15" s="21" t="str">
        <f t="shared" si="5"/>
        <v>ok</v>
      </c>
      <c r="M15" s="21" t="str">
        <f t="shared" si="5"/>
        <v>ok</v>
      </c>
      <c r="N15" s="21" t="str">
        <f t="shared" si="5"/>
        <v>ok</v>
      </c>
      <c r="O15" s="21" t="str">
        <f t="shared" si="5"/>
        <v>ok</v>
      </c>
      <c r="P15" s="21" t="str">
        <f t="shared" ref="P15:Y25" si="6">IF($E15-P$27&gt;=0,"ok",IF($E15-P$27+$D$28&gt;=0,"V1",IF($E15-P$27+$D$29&gt;=0,"V2",IF($E15-P$27+$D$30&gt;=0,"V3","A"))))</f>
        <v>V1</v>
      </c>
      <c r="Q15" s="21" t="str">
        <f t="shared" si="6"/>
        <v>V1</v>
      </c>
      <c r="R15" s="21" t="str">
        <f t="shared" si="6"/>
        <v>V2</v>
      </c>
      <c r="S15" s="21" t="str">
        <f t="shared" si="6"/>
        <v>V3</v>
      </c>
      <c r="T15" s="21" t="str">
        <f t="shared" si="6"/>
        <v>V3</v>
      </c>
      <c r="U15" s="21" t="str">
        <f t="shared" si="6"/>
        <v>A</v>
      </c>
      <c r="V15" s="21" t="str">
        <f t="shared" si="6"/>
        <v>A</v>
      </c>
      <c r="W15" s="21" t="str">
        <f t="shared" si="6"/>
        <v>A</v>
      </c>
      <c r="X15" s="21" t="str">
        <f t="shared" si="6"/>
        <v>A</v>
      </c>
      <c r="Y15" s="22" t="str">
        <f t="shared" si="6"/>
        <v>A</v>
      </c>
    </row>
    <row r="16" spans="1:25" ht="16" customHeight="1">
      <c r="A16" s="18" t="s">
        <v>39</v>
      </c>
      <c r="B16" s="23">
        <v>260</v>
      </c>
      <c r="C16" s="24">
        <f t="shared" si="0"/>
        <v>89.381416040408425</v>
      </c>
      <c r="D16" s="24">
        <f t="shared" si="1"/>
        <v>26</v>
      </c>
      <c r="E16" s="24">
        <f t="shared" si="2"/>
        <v>13</v>
      </c>
      <c r="F16" s="25" t="str">
        <f t="shared" si="5"/>
        <v>ok</v>
      </c>
      <c r="G16" s="25" t="str">
        <f t="shared" si="5"/>
        <v>ok</v>
      </c>
      <c r="H16" s="25" t="str">
        <f t="shared" si="5"/>
        <v>ok</v>
      </c>
      <c r="I16" s="25" t="str">
        <f t="shared" si="5"/>
        <v>ok</v>
      </c>
      <c r="J16" s="25" t="str">
        <f t="shared" si="5"/>
        <v>ok</v>
      </c>
      <c r="K16" s="25" t="str">
        <f t="shared" si="5"/>
        <v>ok</v>
      </c>
      <c r="L16" s="25" t="str">
        <f t="shared" si="5"/>
        <v>ok</v>
      </c>
      <c r="M16" s="25" t="str">
        <f t="shared" si="5"/>
        <v>ok</v>
      </c>
      <c r="N16" s="25" t="str">
        <f t="shared" si="5"/>
        <v>ok</v>
      </c>
      <c r="O16" s="25" t="str">
        <f t="shared" si="5"/>
        <v>ok</v>
      </c>
      <c r="P16" s="25" t="str">
        <f t="shared" si="6"/>
        <v>V1</v>
      </c>
      <c r="Q16" s="25" t="str">
        <f t="shared" si="6"/>
        <v>V1</v>
      </c>
      <c r="R16" s="25" t="str">
        <f t="shared" si="6"/>
        <v>V2</v>
      </c>
      <c r="S16" s="25" t="str">
        <f t="shared" si="6"/>
        <v>V3</v>
      </c>
      <c r="T16" s="25" t="str">
        <f t="shared" si="6"/>
        <v>V3</v>
      </c>
      <c r="U16" s="25" t="str">
        <f t="shared" si="6"/>
        <v>A</v>
      </c>
      <c r="V16" s="25" t="str">
        <f t="shared" si="6"/>
        <v>A</v>
      </c>
      <c r="W16" s="25" t="str">
        <f t="shared" si="6"/>
        <v>A</v>
      </c>
      <c r="X16" s="25" t="str">
        <f t="shared" si="6"/>
        <v>A</v>
      </c>
      <c r="Y16" s="26" t="str">
        <f t="shared" si="6"/>
        <v>A</v>
      </c>
    </row>
    <row r="17" spans="1:50" ht="16" customHeight="1">
      <c r="A17" s="18" t="s">
        <v>40</v>
      </c>
      <c r="B17" s="19">
        <v>260</v>
      </c>
      <c r="C17" s="20">
        <f t="shared" si="0"/>
        <v>89.381416040408425</v>
      </c>
      <c r="D17" s="20">
        <f t="shared" si="1"/>
        <v>26</v>
      </c>
      <c r="E17" s="20">
        <f t="shared" si="2"/>
        <v>13</v>
      </c>
      <c r="F17" s="21" t="str">
        <f t="shared" si="5"/>
        <v>ok</v>
      </c>
      <c r="G17" s="21" t="str">
        <f t="shared" si="5"/>
        <v>ok</v>
      </c>
      <c r="H17" s="21" t="str">
        <f t="shared" si="5"/>
        <v>ok</v>
      </c>
      <c r="I17" s="21" t="str">
        <f t="shared" si="5"/>
        <v>ok</v>
      </c>
      <c r="J17" s="21" t="str">
        <f t="shared" si="5"/>
        <v>ok</v>
      </c>
      <c r="K17" s="21" t="str">
        <f t="shared" si="5"/>
        <v>ok</v>
      </c>
      <c r="L17" s="21" t="str">
        <f t="shared" si="5"/>
        <v>ok</v>
      </c>
      <c r="M17" s="21" t="str">
        <f t="shared" si="5"/>
        <v>ok</v>
      </c>
      <c r="N17" s="21" t="str">
        <f t="shared" si="5"/>
        <v>ok</v>
      </c>
      <c r="O17" s="21" t="str">
        <f t="shared" si="5"/>
        <v>ok</v>
      </c>
      <c r="P17" s="21" t="str">
        <f t="shared" si="6"/>
        <v>V1</v>
      </c>
      <c r="Q17" s="21" t="str">
        <f t="shared" si="6"/>
        <v>V1</v>
      </c>
      <c r="R17" s="21" t="str">
        <f t="shared" si="6"/>
        <v>V2</v>
      </c>
      <c r="S17" s="21" t="str">
        <f t="shared" si="6"/>
        <v>V3</v>
      </c>
      <c r="T17" s="21" t="str">
        <f t="shared" si="6"/>
        <v>V3</v>
      </c>
      <c r="U17" s="21" t="str">
        <f t="shared" si="6"/>
        <v>A</v>
      </c>
      <c r="V17" s="21" t="str">
        <f t="shared" si="6"/>
        <v>A</v>
      </c>
      <c r="W17" s="21" t="str">
        <f t="shared" si="6"/>
        <v>A</v>
      </c>
      <c r="X17" s="21" t="str">
        <f t="shared" si="6"/>
        <v>A</v>
      </c>
      <c r="Y17" s="22" t="str">
        <f t="shared" si="6"/>
        <v>A</v>
      </c>
    </row>
    <row r="18" spans="1:50" ht="16" customHeight="1">
      <c r="A18" s="18" t="s">
        <v>41</v>
      </c>
      <c r="B18" s="23">
        <v>260</v>
      </c>
      <c r="C18" s="24">
        <f t="shared" si="0"/>
        <v>89.381416040408425</v>
      </c>
      <c r="D18" s="24">
        <f t="shared" si="1"/>
        <v>26</v>
      </c>
      <c r="E18" s="24">
        <f t="shared" si="2"/>
        <v>13</v>
      </c>
      <c r="F18" s="25" t="str">
        <f t="shared" si="5"/>
        <v>ok</v>
      </c>
      <c r="G18" s="25" t="str">
        <f t="shared" si="5"/>
        <v>ok</v>
      </c>
      <c r="H18" s="25" t="str">
        <f t="shared" si="5"/>
        <v>ok</v>
      </c>
      <c r="I18" s="25" t="str">
        <f t="shared" si="5"/>
        <v>ok</v>
      </c>
      <c r="J18" s="25" t="str">
        <f t="shared" si="5"/>
        <v>ok</v>
      </c>
      <c r="K18" s="25" t="str">
        <f t="shared" si="5"/>
        <v>ok</v>
      </c>
      <c r="L18" s="25" t="str">
        <f t="shared" si="5"/>
        <v>ok</v>
      </c>
      <c r="M18" s="25" t="str">
        <f t="shared" si="5"/>
        <v>ok</v>
      </c>
      <c r="N18" s="25" t="str">
        <f t="shared" si="5"/>
        <v>ok</v>
      </c>
      <c r="O18" s="25" t="str">
        <f t="shared" si="5"/>
        <v>ok</v>
      </c>
      <c r="P18" s="25" t="str">
        <f t="shared" si="6"/>
        <v>V1</v>
      </c>
      <c r="Q18" s="25" t="str">
        <f t="shared" si="6"/>
        <v>V1</v>
      </c>
      <c r="R18" s="25" t="str">
        <f t="shared" si="6"/>
        <v>V2</v>
      </c>
      <c r="S18" s="25" t="str">
        <f t="shared" si="6"/>
        <v>V3</v>
      </c>
      <c r="T18" s="25" t="str">
        <f t="shared" si="6"/>
        <v>V3</v>
      </c>
      <c r="U18" s="25" t="str">
        <f t="shared" si="6"/>
        <v>A</v>
      </c>
      <c r="V18" s="25" t="str">
        <f t="shared" si="6"/>
        <v>A</v>
      </c>
      <c r="W18" s="25" t="str">
        <f t="shared" si="6"/>
        <v>A</v>
      </c>
      <c r="X18" s="25" t="str">
        <f t="shared" si="6"/>
        <v>A</v>
      </c>
      <c r="Y18" s="26" t="str">
        <f t="shared" si="6"/>
        <v>A</v>
      </c>
    </row>
    <row r="19" spans="1:50" ht="16" customHeight="1">
      <c r="A19" s="18" t="s">
        <v>42</v>
      </c>
      <c r="B19" s="19">
        <v>260</v>
      </c>
      <c r="C19" s="20">
        <f t="shared" si="0"/>
        <v>89.381416040408425</v>
      </c>
      <c r="D19" s="20">
        <f t="shared" si="1"/>
        <v>26</v>
      </c>
      <c r="E19" s="20">
        <f t="shared" si="2"/>
        <v>13</v>
      </c>
      <c r="F19" s="21" t="str">
        <f t="shared" si="5"/>
        <v>ok</v>
      </c>
      <c r="G19" s="21" t="str">
        <f t="shared" si="5"/>
        <v>ok</v>
      </c>
      <c r="H19" s="21" t="str">
        <f t="shared" si="5"/>
        <v>ok</v>
      </c>
      <c r="I19" s="21" t="str">
        <f t="shared" si="5"/>
        <v>ok</v>
      </c>
      <c r="J19" s="21" t="str">
        <f t="shared" si="5"/>
        <v>ok</v>
      </c>
      <c r="K19" s="21" t="str">
        <f t="shared" si="5"/>
        <v>ok</v>
      </c>
      <c r="L19" s="21" t="str">
        <f t="shared" si="5"/>
        <v>ok</v>
      </c>
      <c r="M19" s="21" t="str">
        <f t="shared" si="5"/>
        <v>ok</v>
      </c>
      <c r="N19" s="21" t="str">
        <f t="shared" si="5"/>
        <v>ok</v>
      </c>
      <c r="O19" s="21" t="str">
        <f t="shared" si="5"/>
        <v>ok</v>
      </c>
      <c r="P19" s="21" t="str">
        <f t="shared" si="6"/>
        <v>V1</v>
      </c>
      <c r="Q19" s="21" t="str">
        <f t="shared" si="6"/>
        <v>V1</v>
      </c>
      <c r="R19" s="21" t="str">
        <f t="shared" si="6"/>
        <v>V2</v>
      </c>
      <c r="S19" s="21" t="str">
        <f t="shared" si="6"/>
        <v>V3</v>
      </c>
      <c r="T19" s="21" t="str">
        <f t="shared" si="6"/>
        <v>V3</v>
      </c>
      <c r="U19" s="21" t="str">
        <f t="shared" si="6"/>
        <v>A</v>
      </c>
      <c r="V19" s="21" t="str">
        <f t="shared" si="6"/>
        <v>A</v>
      </c>
      <c r="W19" s="21" t="str">
        <f t="shared" si="6"/>
        <v>A</v>
      </c>
      <c r="X19" s="21" t="str">
        <f t="shared" si="6"/>
        <v>A</v>
      </c>
      <c r="Y19" s="22" t="str">
        <f t="shared" si="6"/>
        <v>A</v>
      </c>
    </row>
    <row r="20" spans="1:50" ht="16" customHeight="1">
      <c r="A20" s="18" t="s">
        <v>43</v>
      </c>
      <c r="B20" s="23">
        <v>250</v>
      </c>
      <c r="C20" s="24">
        <f t="shared" si="0"/>
        <v>85.943669269623484</v>
      </c>
      <c r="D20" s="24">
        <f t="shared" si="1"/>
        <v>25</v>
      </c>
      <c r="E20" s="24">
        <f t="shared" si="2"/>
        <v>12.5</v>
      </c>
      <c r="F20" s="25" t="str">
        <f t="shared" si="5"/>
        <v>ok</v>
      </c>
      <c r="G20" s="25" t="str">
        <f t="shared" si="5"/>
        <v>ok</v>
      </c>
      <c r="H20" s="25" t="str">
        <f t="shared" si="5"/>
        <v>ok</v>
      </c>
      <c r="I20" s="25" t="str">
        <f t="shared" si="5"/>
        <v>ok</v>
      </c>
      <c r="J20" s="25" t="str">
        <f t="shared" si="5"/>
        <v>ok</v>
      </c>
      <c r="K20" s="25" t="str">
        <f t="shared" si="5"/>
        <v>ok</v>
      </c>
      <c r="L20" s="25" t="str">
        <f t="shared" si="5"/>
        <v>ok</v>
      </c>
      <c r="M20" s="25" t="str">
        <f t="shared" si="5"/>
        <v>ok</v>
      </c>
      <c r="N20" s="25" t="str">
        <f t="shared" si="5"/>
        <v>ok</v>
      </c>
      <c r="O20" s="25" t="str">
        <f t="shared" si="5"/>
        <v>V1</v>
      </c>
      <c r="P20" s="25" t="str">
        <f t="shared" si="6"/>
        <v>V1</v>
      </c>
      <c r="Q20" s="25" t="str">
        <f t="shared" si="6"/>
        <v>V2</v>
      </c>
      <c r="R20" s="25" t="str">
        <f t="shared" si="6"/>
        <v>V2</v>
      </c>
      <c r="S20" s="25" t="str">
        <f t="shared" si="6"/>
        <v>V3</v>
      </c>
      <c r="T20" s="25" t="str">
        <f t="shared" si="6"/>
        <v>A</v>
      </c>
      <c r="U20" s="25" t="str">
        <f t="shared" si="6"/>
        <v>A</v>
      </c>
      <c r="V20" s="25" t="str">
        <f t="shared" si="6"/>
        <v>A</v>
      </c>
      <c r="W20" s="25" t="str">
        <f t="shared" si="6"/>
        <v>A</v>
      </c>
      <c r="X20" s="25" t="str">
        <f t="shared" si="6"/>
        <v>A</v>
      </c>
      <c r="Y20" s="26" t="str">
        <f t="shared" si="6"/>
        <v>A</v>
      </c>
    </row>
    <row r="21" spans="1:50" ht="16" customHeight="1">
      <c r="A21" s="18" t="s">
        <v>44</v>
      </c>
      <c r="B21" s="19">
        <v>250</v>
      </c>
      <c r="C21" s="20">
        <f t="shared" si="0"/>
        <v>85.943669269623484</v>
      </c>
      <c r="D21" s="20">
        <f t="shared" si="1"/>
        <v>25</v>
      </c>
      <c r="E21" s="20">
        <f t="shared" si="2"/>
        <v>12.5</v>
      </c>
      <c r="F21" s="21" t="str">
        <f t="shared" si="5"/>
        <v>ok</v>
      </c>
      <c r="G21" s="21" t="str">
        <f t="shared" si="5"/>
        <v>ok</v>
      </c>
      <c r="H21" s="21" t="str">
        <f t="shared" si="5"/>
        <v>ok</v>
      </c>
      <c r="I21" s="21" t="str">
        <f t="shared" si="5"/>
        <v>ok</v>
      </c>
      <c r="J21" s="21" t="str">
        <f t="shared" si="5"/>
        <v>ok</v>
      </c>
      <c r="K21" s="21" t="str">
        <f t="shared" si="5"/>
        <v>ok</v>
      </c>
      <c r="L21" s="21" t="str">
        <f t="shared" si="5"/>
        <v>ok</v>
      </c>
      <c r="M21" s="21" t="str">
        <f t="shared" si="5"/>
        <v>ok</v>
      </c>
      <c r="N21" s="21" t="str">
        <f t="shared" si="5"/>
        <v>ok</v>
      </c>
      <c r="O21" s="21" t="str">
        <f t="shared" si="5"/>
        <v>V1</v>
      </c>
      <c r="P21" s="21" t="str">
        <f t="shared" si="6"/>
        <v>V1</v>
      </c>
      <c r="Q21" s="21" t="str">
        <f t="shared" si="6"/>
        <v>V2</v>
      </c>
      <c r="R21" s="21" t="str">
        <f t="shared" si="6"/>
        <v>V2</v>
      </c>
      <c r="S21" s="21" t="str">
        <f t="shared" si="6"/>
        <v>V3</v>
      </c>
      <c r="T21" s="21" t="str">
        <f t="shared" si="6"/>
        <v>A</v>
      </c>
      <c r="U21" s="21" t="str">
        <f t="shared" si="6"/>
        <v>A</v>
      </c>
      <c r="V21" s="21" t="str">
        <f t="shared" si="6"/>
        <v>A</v>
      </c>
      <c r="W21" s="21" t="str">
        <f t="shared" si="6"/>
        <v>A</v>
      </c>
      <c r="X21" s="21" t="str">
        <f t="shared" si="6"/>
        <v>A</v>
      </c>
      <c r="Y21" s="22" t="str">
        <f t="shared" si="6"/>
        <v>A</v>
      </c>
    </row>
    <row r="22" spans="1:50" ht="16" customHeight="1">
      <c r="A22" s="18" t="s">
        <v>45</v>
      </c>
      <c r="B22" s="23">
        <v>230</v>
      </c>
      <c r="C22" s="24">
        <f t="shared" si="0"/>
        <v>79.068175728053603</v>
      </c>
      <c r="D22" s="24">
        <f t="shared" si="1"/>
        <v>23</v>
      </c>
      <c r="E22" s="24">
        <f t="shared" si="2"/>
        <v>11.5</v>
      </c>
      <c r="F22" s="25" t="str">
        <f t="shared" si="5"/>
        <v>ok</v>
      </c>
      <c r="G22" s="25" t="str">
        <f t="shared" si="5"/>
        <v>ok</v>
      </c>
      <c r="H22" s="25" t="str">
        <f t="shared" si="5"/>
        <v>ok</v>
      </c>
      <c r="I22" s="25" t="str">
        <f t="shared" si="5"/>
        <v>ok</v>
      </c>
      <c r="J22" s="25" t="str">
        <f t="shared" si="5"/>
        <v>ok</v>
      </c>
      <c r="K22" s="25" t="str">
        <f t="shared" si="5"/>
        <v>ok</v>
      </c>
      <c r="L22" s="25" t="str">
        <f t="shared" si="5"/>
        <v>ok</v>
      </c>
      <c r="M22" s="25" t="str">
        <f t="shared" si="5"/>
        <v>ok</v>
      </c>
      <c r="N22" s="25" t="str">
        <f t="shared" si="5"/>
        <v>ok</v>
      </c>
      <c r="O22" s="25" t="str">
        <f t="shared" si="5"/>
        <v>V1</v>
      </c>
      <c r="P22" s="25" t="str">
        <f t="shared" si="6"/>
        <v>V1</v>
      </c>
      <c r="Q22" s="25" t="str">
        <f t="shared" si="6"/>
        <v>V2</v>
      </c>
      <c r="R22" s="25" t="str">
        <f t="shared" si="6"/>
        <v>V2</v>
      </c>
      <c r="S22" s="25" t="str">
        <f t="shared" si="6"/>
        <v>V3</v>
      </c>
      <c r="T22" s="25" t="str">
        <f t="shared" si="6"/>
        <v>A</v>
      </c>
      <c r="U22" s="25" t="str">
        <f t="shared" si="6"/>
        <v>A</v>
      </c>
      <c r="V22" s="25" t="str">
        <f t="shared" si="6"/>
        <v>A</v>
      </c>
      <c r="W22" s="25" t="str">
        <f t="shared" si="6"/>
        <v>A</v>
      </c>
      <c r="X22" s="25" t="str">
        <f t="shared" si="6"/>
        <v>A</v>
      </c>
      <c r="Y22" s="26" t="str">
        <f t="shared" si="6"/>
        <v>A</v>
      </c>
    </row>
    <row r="23" spans="1:50" ht="16" customHeight="1">
      <c r="A23" s="18" t="s">
        <v>46</v>
      </c>
      <c r="B23" s="19">
        <v>220</v>
      </c>
      <c r="C23" s="20">
        <f t="shared" si="0"/>
        <v>75.630428957268663</v>
      </c>
      <c r="D23" s="20">
        <f t="shared" si="1"/>
        <v>22</v>
      </c>
      <c r="E23" s="20">
        <f t="shared" si="2"/>
        <v>11</v>
      </c>
      <c r="F23" s="21" t="str">
        <f t="shared" si="5"/>
        <v>ok</v>
      </c>
      <c r="G23" s="21" t="str">
        <f t="shared" si="5"/>
        <v>ok</v>
      </c>
      <c r="H23" s="21" t="str">
        <f t="shared" si="5"/>
        <v>ok</v>
      </c>
      <c r="I23" s="21" t="str">
        <f t="shared" si="5"/>
        <v>ok</v>
      </c>
      <c r="J23" s="21" t="str">
        <f t="shared" si="5"/>
        <v>ok</v>
      </c>
      <c r="K23" s="21" t="str">
        <f t="shared" si="5"/>
        <v>ok</v>
      </c>
      <c r="L23" s="21" t="str">
        <f t="shared" si="5"/>
        <v>ok</v>
      </c>
      <c r="M23" s="21" t="str">
        <f t="shared" si="5"/>
        <v>ok</v>
      </c>
      <c r="N23" s="21" t="str">
        <f t="shared" si="5"/>
        <v>ok</v>
      </c>
      <c r="O23" s="21" t="str">
        <f t="shared" si="5"/>
        <v>V1</v>
      </c>
      <c r="P23" s="21" t="str">
        <f t="shared" si="6"/>
        <v>V1</v>
      </c>
      <c r="Q23" s="21" t="str">
        <f t="shared" si="6"/>
        <v>V2</v>
      </c>
      <c r="R23" s="21" t="str">
        <f t="shared" si="6"/>
        <v>V2</v>
      </c>
      <c r="S23" s="21" t="str">
        <f t="shared" si="6"/>
        <v>V3</v>
      </c>
      <c r="T23" s="21" t="str">
        <f t="shared" si="6"/>
        <v>A</v>
      </c>
      <c r="U23" s="21" t="str">
        <f t="shared" si="6"/>
        <v>A</v>
      </c>
      <c r="V23" s="21" t="str">
        <f t="shared" si="6"/>
        <v>A</v>
      </c>
      <c r="W23" s="21" t="str">
        <f t="shared" si="6"/>
        <v>A</v>
      </c>
      <c r="X23" s="21" t="str">
        <f t="shared" si="6"/>
        <v>A</v>
      </c>
      <c r="Y23" s="22" t="str">
        <f t="shared" si="6"/>
        <v>A</v>
      </c>
    </row>
    <row r="24" spans="1:50" ht="16" customHeight="1">
      <c r="A24" s="18" t="s">
        <v>47</v>
      </c>
      <c r="B24" s="23">
        <v>200</v>
      </c>
      <c r="C24" s="24">
        <f t="shared" si="0"/>
        <v>68.754935415698782</v>
      </c>
      <c r="D24" s="24">
        <f t="shared" si="1"/>
        <v>20</v>
      </c>
      <c r="E24" s="24">
        <f t="shared" si="2"/>
        <v>10</v>
      </c>
      <c r="F24" s="25" t="str">
        <f t="shared" si="5"/>
        <v>ok</v>
      </c>
      <c r="G24" s="25" t="str">
        <f t="shared" si="5"/>
        <v>ok</v>
      </c>
      <c r="H24" s="25" t="str">
        <f t="shared" si="5"/>
        <v>ok</v>
      </c>
      <c r="I24" s="25" t="str">
        <f t="shared" si="5"/>
        <v>ok</v>
      </c>
      <c r="J24" s="25" t="str">
        <f t="shared" si="5"/>
        <v>ok</v>
      </c>
      <c r="K24" s="25" t="str">
        <f t="shared" si="5"/>
        <v>ok</v>
      </c>
      <c r="L24" s="25" t="str">
        <f t="shared" si="5"/>
        <v>ok</v>
      </c>
      <c r="M24" s="25" t="str">
        <f t="shared" si="5"/>
        <v>ok</v>
      </c>
      <c r="N24" s="25" t="str">
        <f t="shared" si="5"/>
        <v>V1</v>
      </c>
      <c r="O24" s="25" t="str">
        <f t="shared" si="5"/>
        <v>V1</v>
      </c>
      <c r="P24" s="25" t="str">
        <f t="shared" si="6"/>
        <v>V1</v>
      </c>
      <c r="Q24" s="25" t="str">
        <f t="shared" si="6"/>
        <v>V2</v>
      </c>
      <c r="R24" s="25" t="str">
        <f t="shared" si="6"/>
        <v>V3</v>
      </c>
      <c r="S24" s="25" t="str">
        <f t="shared" si="6"/>
        <v>V3</v>
      </c>
      <c r="T24" s="25" t="str">
        <f t="shared" si="6"/>
        <v>A</v>
      </c>
      <c r="U24" s="25" t="str">
        <f t="shared" si="6"/>
        <v>A</v>
      </c>
      <c r="V24" s="25" t="str">
        <f t="shared" si="6"/>
        <v>A</v>
      </c>
      <c r="W24" s="25" t="str">
        <f t="shared" si="6"/>
        <v>A</v>
      </c>
      <c r="X24" s="25" t="str">
        <f t="shared" si="6"/>
        <v>A</v>
      </c>
      <c r="Y24" s="26" t="str">
        <f t="shared" si="6"/>
        <v>A</v>
      </c>
    </row>
    <row r="25" spans="1:50" ht="16" customHeight="1">
      <c r="A25" s="18" t="s">
        <v>48</v>
      </c>
      <c r="B25" s="19">
        <v>160</v>
      </c>
      <c r="C25" s="20">
        <f t="shared" si="0"/>
        <v>55.003948332559034</v>
      </c>
      <c r="D25" s="20">
        <f t="shared" si="1"/>
        <v>16</v>
      </c>
      <c r="E25" s="20">
        <f t="shared" si="2"/>
        <v>8</v>
      </c>
      <c r="F25" s="21" t="str">
        <f t="shared" si="5"/>
        <v>ok</v>
      </c>
      <c r="G25" s="21" t="str">
        <f t="shared" si="5"/>
        <v>ok</v>
      </c>
      <c r="H25" s="21" t="str">
        <f t="shared" si="5"/>
        <v>ok</v>
      </c>
      <c r="I25" s="21" t="str">
        <f t="shared" si="5"/>
        <v>ok</v>
      </c>
      <c r="J25" s="21" t="str">
        <f t="shared" si="5"/>
        <v>ok</v>
      </c>
      <c r="K25" s="21" t="str">
        <f t="shared" si="5"/>
        <v>ok</v>
      </c>
      <c r="L25" s="21" t="str">
        <f t="shared" si="5"/>
        <v>ok</v>
      </c>
      <c r="M25" s="21" t="str">
        <f t="shared" si="5"/>
        <v>V1</v>
      </c>
      <c r="N25" s="21" t="str">
        <f t="shared" si="5"/>
        <v>V1</v>
      </c>
      <c r="O25" s="21" t="str">
        <f t="shared" si="5"/>
        <v>V1</v>
      </c>
      <c r="P25" s="21" t="str">
        <f t="shared" si="6"/>
        <v>V2</v>
      </c>
      <c r="Q25" s="21" t="str">
        <f t="shared" si="6"/>
        <v>V2</v>
      </c>
      <c r="R25" s="21" t="str">
        <f t="shared" si="6"/>
        <v>V3</v>
      </c>
      <c r="S25" s="21" t="str">
        <f t="shared" si="6"/>
        <v>A</v>
      </c>
      <c r="T25" s="21" t="str">
        <f t="shared" si="6"/>
        <v>A</v>
      </c>
      <c r="U25" s="21" t="str">
        <f t="shared" si="6"/>
        <v>A</v>
      </c>
      <c r="V25" s="21" t="str">
        <f t="shared" si="6"/>
        <v>A</v>
      </c>
      <c r="W25" s="21" t="str">
        <f t="shared" si="6"/>
        <v>A</v>
      </c>
      <c r="X25" s="21" t="str">
        <f t="shared" si="6"/>
        <v>A</v>
      </c>
      <c r="Y25" s="22" t="str">
        <f t="shared" si="6"/>
        <v>A</v>
      </c>
    </row>
    <row r="26" spans="1:50" ht="16" customHeight="1">
      <c r="A26" s="27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30"/>
    </row>
    <row r="27" spans="1:50" ht="16" customHeight="1">
      <c r="A27" s="18" t="s">
        <v>49</v>
      </c>
      <c r="B27" s="31"/>
      <c r="C27" s="32"/>
      <c r="D27" s="32"/>
      <c r="E27" s="32"/>
      <c r="F27" s="20">
        <v>0</v>
      </c>
      <c r="G27" s="33">
        <v>0.5</v>
      </c>
      <c r="H27" s="33">
        <v>1.3</v>
      </c>
      <c r="I27" s="33">
        <v>2.4</v>
      </c>
      <c r="J27" s="33">
        <v>3.5</v>
      </c>
      <c r="K27" s="33">
        <v>4.9000000000000004</v>
      </c>
      <c r="L27" s="33">
        <v>6.4</v>
      </c>
      <c r="M27" s="33">
        <v>8.1999999999999993</v>
      </c>
      <c r="N27" s="33">
        <v>10.3</v>
      </c>
      <c r="O27" s="33">
        <v>12.7</v>
      </c>
      <c r="P27" s="33">
        <v>15.5</v>
      </c>
      <c r="Q27" s="33">
        <v>18.7</v>
      </c>
      <c r="R27" s="33">
        <v>22.2</v>
      </c>
      <c r="S27" s="33">
        <v>26.1</v>
      </c>
      <c r="T27" s="33">
        <v>30.3</v>
      </c>
      <c r="U27" s="33">
        <v>34.799999999999997</v>
      </c>
      <c r="V27" s="33">
        <v>39.6</v>
      </c>
      <c r="W27" s="33">
        <v>44.8</v>
      </c>
      <c r="X27" s="33">
        <v>50.2</v>
      </c>
      <c r="Y27" s="34">
        <v>56.1</v>
      </c>
    </row>
    <row r="28" spans="1:50" ht="16" customHeight="1">
      <c r="A28" s="18" t="s">
        <v>50</v>
      </c>
      <c r="B28" s="23">
        <v>58.2</v>
      </c>
      <c r="C28" s="24">
        <f>B28/$BE$65</f>
        <v>20.007686205968348</v>
      </c>
      <c r="D28" s="24">
        <f>B28/$BD$74</f>
        <v>5.82</v>
      </c>
      <c r="E28" s="24">
        <f>D28/2</f>
        <v>2.91</v>
      </c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30"/>
    </row>
    <row r="29" spans="1:50" ht="16" customHeight="1">
      <c r="A29" s="18" t="s">
        <v>51</v>
      </c>
      <c r="B29" s="19">
        <v>116.4</v>
      </c>
      <c r="C29" s="20">
        <f>B29/$BE$65</f>
        <v>40.015372411936696</v>
      </c>
      <c r="D29" s="20">
        <f>B29/$BD$74</f>
        <v>11.64</v>
      </c>
      <c r="E29" s="20">
        <f>D29/2</f>
        <v>5.82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5"/>
    </row>
    <row r="30" spans="1:50" ht="16" customHeight="1">
      <c r="A30" s="18" t="s">
        <v>52</v>
      </c>
      <c r="B30" s="36">
        <v>174.4</v>
      </c>
      <c r="C30" s="37">
        <f>B30/$BE$65</f>
        <v>59.954303682489346</v>
      </c>
      <c r="D30" s="37">
        <f>B30/$BD$74</f>
        <v>17.440000000000001</v>
      </c>
      <c r="E30" s="37">
        <f>D30/2</f>
        <v>8.7200000000000006</v>
      </c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9"/>
    </row>
    <row r="32" spans="1:50" ht="27.75" customHeight="1">
      <c r="Z32" s="54" t="s">
        <v>53</v>
      </c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</row>
    <row r="33" spans="26:50" ht="20" customHeight="1">
      <c r="Z33" s="2" t="s">
        <v>1</v>
      </c>
      <c r="AA33" s="3" t="s">
        <v>2</v>
      </c>
      <c r="AB33" s="4"/>
      <c r="AC33" s="4"/>
      <c r="AD33" s="4"/>
      <c r="AE33" s="3" t="s">
        <v>54</v>
      </c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26:50" ht="20" customHeight="1">
      <c r="Z34" s="6"/>
      <c r="AA34" s="7" t="s">
        <v>4</v>
      </c>
      <c r="AB34" s="7" t="s">
        <v>5</v>
      </c>
      <c r="AC34" s="7" t="s">
        <v>6</v>
      </c>
      <c r="AD34" s="7" t="s">
        <v>7</v>
      </c>
      <c r="AE34" s="8" t="s">
        <v>8</v>
      </c>
      <c r="AF34" s="8" t="s">
        <v>9</v>
      </c>
      <c r="AG34" s="8" t="s">
        <v>10</v>
      </c>
      <c r="AH34" s="9" t="s">
        <v>11</v>
      </c>
      <c r="AI34" s="9" t="s">
        <v>12</v>
      </c>
      <c r="AJ34" s="9" t="s">
        <v>13</v>
      </c>
      <c r="AK34" s="10" t="s">
        <v>14</v>
      </c>
      <c r="AL34" s="10" t="s">
        <v>15</v>
      </c>
      <c r="AM34" s="10" t="s">
        <v>16</v>
      </c>
      <c r="AN34" s="10" t="s">
        <v>17</v>
      </c>
      <c r="AO34" s="11" t="s">
        <v>18</v>
      </c>
      <c r="AP34" s="11" t="s">
        <v>19</v>
      </c>
      <c r="AQ34" s="12" t="s">
        <v>20</v>
      </c>
      <c r="AR34" s="12" t="s">
        <v>21</v>
      </c>
      <c r="AS34" s="12" t="s">
        <v>22</v>
      </c>
      <c r="AT34" s="12" t="s">
        <v>23</v>
      </c>
      <c r="AU34" s="13" t="s">
        <v>24</v>
      </c>
      <c r="AV34" s="13" t="s">
        <v>25</v>
      </c>
      <c r="AW34" s="13" t="s">
        <v>26</v>
      </c>
      <c r="AX34" s="13" t="s">
        <v>27</v>
      </c>
    </row>
    <row r="35" spans="26:50" ht="8.5" customHeight="1">
      <c r="Z35" s="14"/>
      <c r="AA35" s="15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7"/>
    </row>
    <row r="36" spans="26:50" ht="16" customHeight="1">
      <c r="Z36" s="18" t="s">
        <v>28</v>
      </c>
      <c r="AA36" s="19">
        <v>320</v>
      </c>
      <c r="AB36" s="20">
        <f t="shared" ref="AB36:AB56" si="7">AA36/$BE$65</f>
        <v>110.00789666511807</v>
      </c>
      <c r="AC36" s="20">
        <f t="shared" ref="AC36:AC56" si="8">AA36/$BD$74</f>
        <v>32</v>
      </c>
      <c r="AD36" s="20">
        <f t="shared" ref="AD36:AD56" si="9">AC36/2</f>
        <v>16</v>
      </c>
      <c r="AE36" s="21" t="str">
        <f t="shared" ref="AE36:AN45" si="10">IF($AD36-AE$58&gt;=0,"ok",IF($AD36-AE$58+$AC$59&gt;=0,"V1",IF($AD36-AE$58+$AC$60&gt;=0,"V2",IF($AD36-AE$58+$AC$61&gt;=0,"V3","A"))))</f>
        <v>ok</v>
      </c>
      <c r="AF36" s="21" t="str">
        <f t="shared" si="10"/>
        <v>ok</v>
      </c>
      <c r="AG36" s="21" t="str">
        <f t="shared" si="10"/>
        <v>ok</v>
      </c>
      <c r="AH36" s="21" t="str">
        <f t="shared" si="10"/>
        <v>ok</v>
      </c>
      <c r="AI36" s="21" t="str">
        <f t="shared" si="10"/>
        <v>ok</v>
      </c>
      <c r="AJ36" s="21" t="str">
        <f t="shared" si="10"/>
        <v>ok</v>
      </c>
      <c r="AK36" s="21" t="str">
        <f t="shared" si="10"/>
        <v>ok</v>
      </c>
      <c r="AL36" s="21" t="str">
        <f t="shared" si="10"/>
        <v>ok</v>
      </c>
      <c r="AM36" s="21" t="str">
        <f t="shared" si="10"/>
        <v>ok</v>
      </c>
      <c r="AN36" s="21" t="str">
        <f t="shared" si="10"/>
        <v>ok</v>
      </c>
      <c r="AO36" s="21" t="str">
        <f t="shared" ref="AO36:AX45" si="11">IF($AD36-AO$58&gt;=0,"ok",IF($AD36-AO$58+$AC$59&gt;=0,"V1",IF($AD36-AO$58+$AC$60&gt;=0,"V2",IF($AD36-AO$58+$AC$61&gt;=0,"V3","A"))))</f>
        <v>ok</v>
      </c>
      <c r="AP36" s="21" t="str">
        <f t="shared" si="11"/>
        <v>ok</v>
      </c>
      <c r="AQ36" s="21" t="str">
        <f t="shared" si="11"/>
        <v>ok</v>
      </c>
      <c r="AR36" s="21" t="str">
        <f t="shared" si="11"/>
        <v>ok</v>
      </c>
      <c r="AS36" s="21" t="str">
        <f t="shared" si="11"/>
        <v>V1</v>
      </c>
      <c r="AT36" s="21" t="str">
        <f t="shared" si="11"/>
        <v>V1</v>
      </c>
      <c r="AU36" s="21" t="str">
        <f t="shared" si="11"/>
        <v>V2</v>
      </c>
      <c r="AV36" s="21" t="str">
        <f t="shared" si="11"/>
        <v>V3</v>
      </c>
      <c r="AW36" s="21" t="str">
        <f t="shared" si="11"/>
        <v>V3</v>
      </c>
      <c r="AX36" s="22" t="str">
        <f t="shared" si="11"/>
        <v>V3</v>
      </c>
    </row>
    <row r="37" spans="26:50" ht="16" customHeight="1">
      <c r="Z37" s="18" t="s">
        <v>29</v>
      </c>
      <c r="AA37" s="23">
        <v>320</v>
      </c>
      <c r="AB37" s="24">
        <f t="shared" si="7"/>
        <v>110.00789666511807</v>
      </c>
      <c r="AC37" s="24">
        <f t="shared" si="8"/>
        <v>32</v>
      </c>
      <c r="AD37" s="24">
        <f t="shared" si="9"/>
        <v>16</v>
      </c>
      <c r="AE37" s="25" t="str">
        <f t="shared" si="10"/>
        <v>ok</v>
      </c>
      <c r="AF37" s="25" t="str">
        <f t="shared" si="10"/>
        <v>ok</v>
      </c>
      <c r="AG37" s="25" t="str">
        <f t="shared" si="10"/>
        <v>ok</v>
      </c>
      <c r="AH37" s="25" t="str">
        <f t="shared" si="10"/>
        <v>ok</v>
      </c>
      <c r="AI37" s="25" t="str">
        <f t="shared" si="10"/>
        <v>ok</v>
      </c>
      <c r="AJ37" s="25" t="str">
        <f t="shared" si="10"/>
        <v>ok</v>
      </c>
      <c r="AK37" s="25" t="str">
        <f t="shared" si="10"/>
        <v>ok</v>
      </c>
      <c r="AL37" s="25" t="str">
        <f t="shared" si="10"/>
        <v>ok</v>
      </c>
      <c r="AM37" s="25" t="str">
        <f t="shared" si="10"/>
        <v>ok</v>
      </c>
      <c r="AN37" s="25" t="str">
        <f t="shared" si="10"/>
        <v>ok</v>
      </c>
      <c r="AO37" s="25" t="str">
        <f t="shared" si="11"/>
        <v>ok</v>
      </c>
      <c r="AP37" s="25" t="str">
        <f t="shared" si="11"/>
        <v>ok</v>
      </c>
      <c r="AQ37" s="25" t="str">
        <f t="shared" si="11"/>
        <v>ok</v>
      </c>
      <c r="AR37" s="25" t="str">
        <f t="shared" si="11"/>
        <v>ok</v>
      </c>
      <c r="AS37" s="25" t="str">
        <f t="shared" si="11"/>
        <v>V1</v>
      </c>
      <c r="AT37" s="25" t="str">
        <f t="shared" si="11"/>
        <v>V1</v>
      </c>
      <c r="AU37" s="25" t="str">
        <f t="shared" si="11"/>
        <v>V2</v>
      </c>
      <c r="AV37" s="25" t="str">
        <f t="shared" si="11"/>
        <v>V3</v>
      </c>
      <c r="AW37" s="25" t="str">
        <f t="shared" si="11"/>
        <v>V3</v>
      </c>
      <c r="AX37" s="26" t="str">
        <f t="shared" si="11"/>
        <v>V3</v>
      </c>
    </row>
    <row r="38" spans="26:50" ht="16" customHeight="1">
      <c r="Z38" s="18" t="s">
        <v>30</v>
      </c>
      <c r="AA38" s="19">
        <v>300</v>
      </c>
      <c r="AB38" s="20">
        <f t="shared" si="7"/>
        <v>103.13240312354819</v>
      </c>
      <c r="AC38" s="20">
        <f t="shared" si="8"/>
        <v>30</v>
      </c>
      <c r="AD38" s="20">
        <f t="shared" si="9"/>
        <v>15</v>
      </c>
      <c r="AE38" s="21" t="str">
        <f t="shared" si="10"/>
        <v>ok</v>
      </c>
      <c r="AF38" s="21" t="str">
        <f t="shared" si="10"/>
        <v>ok</v>
      </c>
      <c r="AG38" s="21" t="str">
        <f t="shared" si="10"/>
        <v>ok</v>
      </c>
      <c r="AH38" s="21" t="str">
        <f t="shared" si="10"/>
        <v>ok</v>
      </c>
      <c r="AI38" s="21" t="str">
        <f t="shared" si="10"/>
        <v>ok</v>
      </c>
      <c r="AJ38" s="21" t="str">
        <f t="shared" si="10"/>
        <v>ok</v>
      </c>
      <c r="AK38" s="21" t="str">
        <f t="shared" si="10"/>
        <v>ok</v>
      </c>
      <c r="AL38" s="21" t="str">
        <f t="shared" si="10"/>
        <v>ok</v>
      </c>
      <c r="AM38" s="21" t="str">
        <f t="shared" si="10"/>
        <v>ok</v>
      </c>
      <c r="AN38" s="21" t="str">
        <f t="shared" si="10"/>
        <v>ok</v>
      </c>
      <c r="AO38" s="21" t="str">
        <f t="shared" si="11"/>
        <v>ok</v>
      </c>
      <c r="AP38" s="21" t="str">
        <f t="shared" si="11"/>
        <v>ok</v>
      </c>
      <c r="AQ38" s="21" t="str">
        <f t="shared" si="11"/>
        <v>ok</v>
      </c>
      <c r="AR38" s="21" t="str">
        <f t="shared" si="11"/>
        <v>V1</v>
      </c>
      <c r="AS38" s="21" t="str">
        <f t="shared" si="11"/>
        <v>V1</v>
      </c>
      <c r="AT38" s="21" t="str">
        <f t="shared" si="11"/>
        <v>V1</v>
      </c>
      <c r="AU38" s="21" t="str">
        <f t="shared" si="11"/>
        <v>V2</v>
      </c>
      <c r="AV38" s="21" t="str">
        <f t="shared" si="11"/>
        <v>V3</v>
      </c>
      <c r="AW38" s="21" t="str">
        <f t="shared" si="11"/>
        <v>V3</v>
      </c>
      <c r="AX38" s="22" t="str">
        <f t="shared" si="11"/>
        <v>V3</v>
      </c>
    </row>
    <row r="39" spans="26:50" ht="16" customHeight="1">
      <c r="Z39" s="18" t="s">
        <v>31</v>
      </c>
      <c r="AA39" s="23">
        <v>296</v>
      </c>
      <c r="AB39" s="24">
        <f t="shared" si="7"/>
        <v>101.7573044152342</v>
      </c>
      <c r="AC39" s="24">
        <f t="shared" si="8"/>
        <v>29.6</v>
      </c>
      <c r="AD39" s="24">
        <f t="shared" si="9"/>
        <v>14.8</v>
      </c>
      <c r="AE39" s="25" t="str">
        <f t="shared" si="10"/>
        <v>ok</v>
      </c>
      <c r="AF39" s="25" t="str">
        <f t="shared" si="10"/>
        <v>ok</v>
      </c>
      <c r="AG39" s="25" t="str">
        <f t="shared" si="10"/>
        <v>ok</v>
      </c>
      <c r="AH39" s="25" t="str">
        <f t="shared" si="10"/>
        <v>ok</v>
      </c>
      <c r="AI39" s="25" t="str">
        <f t="shared" si="10"/>
        <v>ok</v>
      </c>
      <c r="AJ39" s="25" t="str">
        <f t="shared" si="10"/>
        <v>ok</v>
      </c>
      <c r="AK39" s="25" t="str">
        <f t="shared" si="10"/>
        <v>ok</v>
      </c>
      <c r="AL39" s="25" t="str">
        <f t="shared" si="10"/>
        <v>ok</v>
      </c>
      <c r="AM39" s="25" t="str">
        <f t="shared" si="10"/>
        <v>ok</v>
      </c>
      <c r="AN39" s="25" t="str">
        <f t="shared" si="10"/>
        <v>ok</v>
      </c>
      <c r="AO39" s="25" t="str">
        <f t="shared" si="11"/>
        <v>ok</v>
      </c>
      <c r="AP39" s="25" t="str">
        <f t="shared" si="11"/>
        <v>ok</v>
      </c>
      <c r="AQ39" s="25" t="str">
        <f t="shared" si="11"/>
        <v>ok</v>
      </c>
      <c r="AR39" s="25" t="str">
        <f t="shared" si="11"/>
        <v>V1</v>
      </c>
      <c r="AS39" s="25" t="str">
        <f t="shared" si="11"/>
        <v>V1</v>
      </c>
      <c r="AT39" s="25" t="str">
        <f t="shared" si="11"/>
        <v>V1</v>
      </c>
      <c r="AU39" s="25" t="str">
        <f t="shared" si="11"/>
        <v>V2</v>
      </c>
      <c r="AV39" s="25" t="str">
        <f t="shared" si="11"/>
        <v>V3</v>
      </c>
      <c r="AW39" s="25" t="str">
        <f t="shared" si="11"/>
        <v>V3</v>
      </c>
      <c r="AX39" s="26" t="str">
        <f t="shared" si="11"/>
        <v>V3</v>
      </c>
    </row>
    <row r="40" spans="26:50" ht="16" customHeight="1">
      <c r="Z40" s="18" t="s">
        <v>32</v>
      </c>
      <c r="AA40" s="19">
        <v>290</v>
      </c>
      <c r="AB40" s="20">
        <f t="shared" si="7"/>
        <v>99.694656352763246</v>
      </c>
      <c r="AC40" s="20">
        <f t="shared" si="8"/>
        <v>29</v>
      </c>
      <c r="AD40" s="20">
        <f t="shared" si="9"/>
        <v>14.5</v>
      </c>
      <c r="AE40" s="21" t="str">
        <f t="shared" si="10"/>
        <v>ok</v>
      </c>
      <c r="AF40" s="21" t="str">
        <f t="shared" si="10"/>
        <v>ok</v>
      </c>
      <c r="AG40" s="21" t="str">
        <f t="shared" si="10"/>
        <v>ok</v>
      </c>
      <c r="AH40" s="21" t="str">
        <f t="shared" si="10"/>
        <v>ok</v>
      </c>
      <c r="AI40" s="21" t="str">
        <f t="shared" si="10"/>
        <v>ok</v>
      </c>
      <c r="AJ40" s="21" t="str">
        <f t="shared" si="10"/>
        <v>ok</v>
      </c>
      <c r="AK40" s="21" t="str">
        <f t="shared" si="10"/>
        <v>ok</v>
      </c>
      <c r="AL40" s="21" t="str">
        <f t="shared" si="10"/>
        <v>ok</v>
      </c>
      <c r="AM40" s="21" t="str">
        <f t="shared" si="10"/>
        <v>ok</v>
      </c>
      <c r="AN40" s="21" t="str">
        <f t="shared" si="10"/>
        <v>ok</v>
      </c>
      <c r="AO40" s="21" t="str">
        <f t="shared" si="11"/>
        <v>ok</v>
      </c>
      <c r="AP40" s="21" t="str">
        <f t="shared" si="11"/>
        <v>ok</v>
      </c>
      <c r="AQ40" s="21" t="str">
        <f t="shared" si="11"/>
        <v>ok</v>
      </c>
      <c r="AR40" s="21" t="str">
        <f t="shared" si="11"/>
        <v>V1</v>
      </c>
      <c r="AS40" s="21" t="str">
        <f t="shared" si="11"/>
        <v>V1</v>
      </c>
      <c r="AT40" s="21" t="str">
        <f t="shared" si="11"/>
        <v>V1</v>
      </c>
      <c r="AU40" s="21" t="str">
        <f t="shared" si="11"/>
        <v>V2</v>
      </c>
      <c r="AV40" s="21" t="str">
        <f t="shared" si="11"/>
        <v>V3</v>
      </c>
      <c r="AW40" s="21" t="str">
        <f t="shared" si="11"/>
        <v>V3</v>
      </c>
      <c r="AX40" s="22" t="str">
        <f t="shared" si="11"/>
        <v>V3</v>
      </c>
    </row>
    <row r="41" spans="26:50" ht="16" customHeight="1">
      <c r="Z41" s="18" t="s">
        <v>33</v>
      </c>
      <c r="AA41" s="23">
        <v>285</v>
      </c>
      <c r="AB41" s="24">
        <f t="shared" si="7"/>
        <v>97.975782967370776</v>
      </c>
      <c r="AC41" s="24">
        <f t="shared" si="8"/>
        <v>28.5</v>
      </c>
      <c r="AD41" s="24">
        <f t="shared" si="9"/>
        <v>14.25</v>
      </c>
      <c r="AE41" s="25" t="str">
        <f t="shared" si="10"/>
        <v>ok</v>
      </c>
      <c r="AF41" s="25" t="str">
        <f t="shared" si="10"/>
        <v>ok</v>
      </c>
      <c r="AG41" s="25" t="str">
        <f t="shared" si="10"/>
        <v>ok</v>
      </c>
      <c r="AH41" s="25" t="str">
        <f t="shared" si="10"/>
        <v>ok</v>
      </c>
      <c r="AI41" s="25" t="str">
        <f t="shared" si="10"/>
        <v>ok</v>
      </c>
      <c r="AJ41" s="25" t="str">
        <f t="shared" si="10"/>
        <v>ok</v>
      </c>
      <c r="AK41" s="25" t="str">
        <f t="shared" si="10"/>
        <v>ok</v>
      </c>
      <c r="AL41" s="25" t="str">
        <f t="shared" si="10"/>
        <v>ok</v>
      </c>
      <c r="AM41" s="25" t="str">
        <f t="shared" si="10"/>
        <v>ok</v>
      </c>
      <c r="AN41" s="25" t="str">
        <f t="shared" si="10"/>
        <v>ok</v>
      </c>
      <c r="AO41" s="25" t="str">
        <f t="shared" si="11"/>
        <v>ok</v>
      </c>
      <c r="AP41" s="25" t="str">
        <f t="shared" si="11"/>
        <v>ok</v>
      </c>
      <c r="AQ41" s="25" t="str">
        <f t="shared" si="11"/>
        <v>ok</v>
      </c>
      <c r="AR41" s="25" t="str">
        <f t="shared" si="11"/>
        <v>V1</v>
      </c>
      <c r="AS41" s="25" t="str">
        <f t="shared" si="11"/>
        <v>V1</v>
      </c>
      <c r="AT41" s="25" t="str">
        <f t="shared" si="11"/>
        <v>V1</v>
      </c>
      <c r="AU41" s="25" t="str">
        <f t="shared" si="11"/>
        <v>V2</v>
      </c>
      <c r="AV41" s="25" t="str">
        <f t="shared" si="11"/>
        <v>V3</v>
      </c>
      <c r="AW41" s="25" t="str">
        <f t="shared" si="11"/>
        <v>V3</v>
      </c>
      <c r="AX41" s="26" t="str">
        <f t="shared" si="11"/>
        <v>V3</v>
      </c>
    </row>
    <row r="42" spans="26:50" ht="16" customHeight="1">
      <c r="Z42" s="18" t="s">
        <v>34</v>
      </c>
      <c r="AA42" s="19">
        <v>280</v>
      </c>
      <c r="AB42" s="20">
        <f t="shared" si="7"/>
        <v>96.256909581978306</v>
      </c>
      <c r="AC42" s="20">
        <f t="shared" si="8"/>
        <v>28</v>
      </c>
      <c r="AD42" s="20">
        <f t="shared" si="9"/>
        <v>14</v>
      </c>
      <c r="AE42" s="21" t="str">
        <f t="shared" si="10"/>
        <v>ok</v>
      </c>
      <c r="AF42" s="21" t="str">
        <f t="shared" si="10"/>
        <v>ok</v>
      </c>
      <c r="AG42" s="21" t="str">
        <f t="shared" si="10"/>
        <v>ok</v>
      </c>
      <c r="AH42" s="21" t="str">
        <f t="shared" si="10"/>
        <v>ok</v>
      </c>
      <c r="AI42" s="21" t="str">
        <f t="shared" si="10"/>
        <v>ok</v>
      </c>
      <c r="AJ42" s="21" t="str">
        <f t="shared" si="10"/>
        <v>ok</v>
      </c>
      <c r="AK42" s="21" t="str">
        <f t="shared" si="10"/>
        <v>ok</v>
      </c>
      <c r="AL42" s="21" t="str">
        <f t="shared" si="10"/>
        <v>ok</v>
      </c>
      <c r="AM42" s="21" t="str">
        <f t="shared" si="10"/>
        <v>ok</v>
      </c>
      <c r="AN42" s="21" t="str">
        <f t="shared" si="10"/>
        <v>ok</v>
      </c>
      <c r="AO42" s="21" t="str">
        <f t="shared" si="11"/>
        <v>ok</v>
      </c>
      <c r="AP42" s="21" t="str">
        <f t="shared" si="11"/>
        <v>ok</v>
      </c>
      <c r="AQ42" s="21" t="str">
        <f t="shared" si="11"/>
        <v>ok</v>
      </c>
      <c r="AR42" s="21" t="str">
        <f t="shared" si="11"/>
        <v>V1</v>
      </c>
      <c r="AS42" s="21" t="str">
        <f t="shared" si="11"/>
        <v>V1</v>
      </c>
      <c r="AT42" s="21" t="str">
        <f t="shared" si="11"/>
        <v>V2</v>
      </c>
      <c r="AU42" s="21" t="str">
        <f t="shared" si="11"/>
        <v>V2</v>
      </c>
      <c r="AV42" s="21" t="str">
        <f t="shared" si="11"/>
        <v>V3</v>
      </c>
      <c r="AW42" s="21" t="str">
        <f t="shared" si="11"/>
        <v>V3</v>
      </c>
      <c r="AX42" s="22" t="str">
        <f t="shared" si="11"/>
        <v>V3</v>
      </c>
    </row>
    <row r="43" spans="26:50" ht="16" customHeight="1">
      <c r="Z43" s="18" t="s">
        <v>35</v>
      </c>
      <c r="AA43" s="23">
        <v>270</v>
      </c>
      <c r="AB43" s="24">
        <f t="shared" si="7"/>
        <v>92.819162811193365</v>
      </c>
      <c r="AC43" s="24">
        <f t="shared" si="8"/>
        <v>27</v>
      </c>
      <c r="AD43" s="24">
        <f t="shared" si="9"/>
        <v>13.5</v>
      </c>
      <c r="AE43" s="25" t="str">
        <f t="shared" si="10"/>
        <v>ok</v>
      </c>
      <c r="AF43" s="25" t="str">
        <f t="shared" si="10"/>
        <v>ok</v>
      </c>
      <c r="AG43" s="25" t="str">
        <f t="shared" si="10"/>
        <v>ok</v>
      </c>
      <c r="AH43" s="25" t="str">
        <f t="shared" si="10"/>
        <v>ok</v>
      </c>
      <c r="AI43" s="25" t="str">
        <f t="shared" si="10"/>
        <v>ok</v>
      </c>
      <c r="AJ43" s="25" t="str">
        <f t="shared" si="10"/>
        <v>ok</v>
      </c>
      <c r="AK43" s="25" t="str">
        <f t="shared" si="10"/>
        <v>ok</v>
      </c>
      <c r="AL43" s="25" t="str">
        <f t="shared" si="10"/>
        <v>ok</v>
      </c>
      <c r="AM43" s="25" t="str">
        <f t="shared" si="10"/>
        <v>ok</v>
      </c>
      <c r="AN43" s="25" t="str">
        <f t="shared" si="10"/>
        <v>ok</v>
      </c>
      <c r="AO43" s="25" t="str">
        <f t="shared" si="11"/>
        <v>ok</v>
      </c>
      <c r="AP43" s="25" t="str">
        <f t="shared" si="11"/>
        <v>ok</v>
      </c>
      <c r="AQ43" s="25" t="str">
        <f t="shared" si="11"/>
        <v>V1</v>
      </c>
      <c r="AR43" s="25" t="str">
        <f t="shared" si="11"/>
        <v>V1</v>
      </c>
      <c r="AS43" s="25" t="str">
        <f t="shared" si="11"/>
        <v>V1</v>
      </c>
      <c r="AT43" s="25" t="str">
        <f t="shared" si="11"/>
        <v>V2</v>
      </c>
      <c r="AU43" s="25" t="str">
        <f t="shared" si="11"/>
        <v>V3</v>
      </c>
      <c r="AV43" s="25" t="str">
        <f t="shared" si="11"/>
        <v>V3</v>
      </c>
      <c r="AW43" s="25" t="str">
        <f t="shared" si="11"/>
        <v>V3</v>
      </c>
      <c r="AX43" s="26" t="str">
        <f t="shared" si="11"/>
        <v>A</v>
      </c>
    </row>
    <row r="44" spans="26:50" ht="16" customHeight="1">
      <c r="Z44" s="18" t="s">
        <v>36</v>
      </c>
      <c r="AA44" s="19">
        <v>262</v>
      </c>
      <c r="AB44" s="20">
        <f t="shared" si="7"/>
        <v>90.06896539456541</v>
      </c>
      <c r="AC44" s="20">
        <f t="shared" si="8"/>
        <v>26.2</v>
      </c>
      <c r="AD44" s="20">
        <f t="shared" si="9"/>
        <v>13.1</v>
      </c>
      <c r="AE44" s="21" t="str">
        <f t="shared" si="10"/>
        <v>ok</v>
      </c>
      <c r="AF44" s="21" t="str">
        <f t="shared" si="10"/>
        <v>ok</v>
      </c>
      <c r="AG44" s="21" t="str">
        <f t="shared" si="10"/>
        <v>ok</v>
      </c>
      <c r="AH44" s="21" t="str">
        <f t="shared" si="10"/>
        <v>ok</v>
      </c>
      <c r="AI44" s="21" t="str">
        <f t="shared" si="10"/>
        <v>ok</v>
      </c>
      <c r="AJ44" s="21" t="str">
        <f t="shared" si="10"/>
        <v>ok</v>
      </c>
      <c r="AK44" s="21" t="str">
        <f t="shared" si="10"/>
        <v>ok</v>
      </c>
      <c r="AL44" s="21" t="str">
        <f t="shared" si="10"/>
        <v>ok</v>
      </c>
      <c r="AM44" s="21" t="str">
        <f t="shared" si="10"/>
        <v>ok</v>
      </c>
      <c r="AN44" s="21" t="str">
        <f t="shared" si="10"/>
        <v>ok</v>
      </c>
      <c r="AO44" s="21" t="str">
        <f t="shared" si="11"/>
        <v>ok</v>
      </c>
      <c r="AP44" s="21" t="str">
        <f t="shared" si="11"/>
        <v>ok</v>
      </c>
      <c r="AQ44" s="21" t="str">
        <f t="shared" si="11"/>
        <v>V1</v>
      </c>
      <c r="AR44" s="21" t="str">
        <f t="shared" si="11"/>
        <v>V1</v>
      </c>
      <c r="AS44" s="21" t="str">
        <f t="shared" si="11"/>
        <v>V1</v>
      </c>
      <c r="AT44" s="21" t="str">
        <f t="shared" si="11"/>
        <v>V2</v>
      </c>
      <c r="AU44" s="21" t="str">
        <f t="shared" si="11"/>
        <v>V3</v>
      </c>
      <c r="AV44" s="21" t="str">
        <f t="shared" si="11"/>
        <v>V3</v>
      </c>
      <c r="AW44" s="21" t="str">
        <f t="shared" si="11"/>
        <v>V3</v>
      </c>
      <c r="AX44" s="22" t="str">
        <f t="shared" si="11"/>
        <v>A</v>
      </c>
    </row>
    <row r="45" spans="26:50" ht="16" customHeight="1">
      <c r="Z45" s="18" t="s">
        <v>37</v>
      </c>
      <c r="AA45" s="23">
        <v>260</v>
      </c>
      <c r="AB45" s="24">
        <f t="shared" si="7"/>
        <v>89.381416040408425</v>
      </c>
      <c r="AC45" s="24">
        <f t="shared" si="8"/>
        <v>26</v>
      </c>
      <c r="AD45" s="24">
        <f t="shared" si="9"/>
        <v>13</v>
      </c>
      <c r="AE45" s="25" t="str">
        <f t="shared" si="10"/>
        <v>ok</v>
      </c>
      <c r="AF45" s="25" t="str">
        <f t="shared" si="10"/>
        <v>ok</v>
      </c>
      <c r="AG45" s="25" t="str">
        <f t="shared" si="10"/>
        <v>ok</v>
      </c>
      <c r="AH45" s="25" t="str">
        <f t="shared" si="10"/>
        <v>ok</v>
      </c>
      <c r="AI45" s="25" t="str">
        <f t="shared" si="10"/>
        <v>ok</v>
      </c>
      <c r="AJ45" s="25" t="str">
        <f t="shared" si="10"/>
        <v>ok</v>
      </c>
      <c r="AK45" s="25" t="str">
        <f t="shared" si="10"/>
        <v>ok</v>
      </c>
      <c r="AL45" s="25" t="str">
        <f t="shared" si="10"/>
        <v>ok</v>
      </c>
      <c r="AM45" s="25" t="str">
        <f t="shared" si="10"/>
        <v>ok</v>
      </c>
      <c r="AN45" s="25" t="str">
        <f t="shared" si="10"/>
        <v>ok</v>
      </c>
      <c r="AO45" s="25" t="str">
        <f t="shared" si="11"/>
        <v>ok</v>
      </c>
      <c r="AP45" s="25" t="str">
        <f t="shared" si="11"/>
        <v>ok</v>
      </c>
      <c r="AQ45" s="25" t="str">
        <f t="shared" si="11"/>
        <v>V1</v>
      </c>
      <c r="AR45" s="25" t="str">
        <f t="shared" si="11"/>
        <v>V1</v>
      </c>
      <c r="AS45" s="25" t="str">
        <f t="shared" si="11"/>
        <v>V1</v>
      </c>
      <c r="AT45" s="25" t="str">
        <f t="shared" si="11"/>
        <v>V2</v>
      </c>
      <c r="AU45" s="25" t="str">
        <f t="shared" si="11"/>
        <v>V3</v>
      </c>
      <c r="AV45" s="25" t="str">
        <f t="shared" si="11"/>
        <v>V3</v>
      </c>
      <c r="AW45" s="25" t="str">
        <f t="shared" si="11"/>
        <v>V3</v>
      </c>
      <c r="AX45" s="26" t="str">
        <f t="shared" si="11"/>
        <v>A</v>
      </c>
    </row>
    <row r="46" spans="26:50" ht="16" customHeight="1">
      <c r="Z46" s="18" t="s">
        <v>38</v>
      </c>
      <c r="AA46" s="19">
        <v>260</v>
      </c>
      <c r="AB46" s="20">
        <f t="shared" si="7"/>
        <v>89.381416040408425</v>
      </c>
      <c r="AC46" s="20">
        <f t="shared" si="8"/>
        <v>26</v>
      </c>
      <c r="AD46" s="20">
        <f t="shared" si="9"/>
        <v>13</v>
      </c>
      <c r="AE46" s="21" t="str">
        <f t="shared" ref="AE46:AN56" si="12">IF($AD46-AE$58&gt;=0,"ok",IF($AD46-AE$58+$AC$59&gt;=0,"V1",IF($AD46-AE$58+$AC$60&gt;=0,"V2",IF($AD46-AE$58+$AC$61&gt;=0,"V3","A"))))</f>
        <v>ok</v>
      </c>
      <c r="AF46" s="21" t="str">
        <f t="shared" si="12"/>
        <v>ok</v>
      </c>
      <c r="AG46" s="21" t="str">
        <f t="shared" si="12"/>
        <v>ok</v>
      </c>
      <c r="AH46" s="21" t="str">
        <f t="shared" si="12"/>
        <v>ok</v>
      </c>
      <c r="AI46" s="21" t="str">
        <f t="shared" si="12"/>
        <v>ok</v>
      </c>
      <c r="AJ46" s="21" t="str">
        <f t="shared" si="12"/>
        <v>ok</v>
      </c>
      <c r="AK46" s="21" t="str">
        <f t="shared" si="12"/>
        <v>ok</v>
      </c>
      <c r="AL46" s="21" t="str">
        <f t="shared" si="12"/>
        <v>ok</v>
      </c>
      <c r="AM46" s="21" t="str">
        <f t="shared" si="12"/>
        <v>ok</v>
      </c>
      <c r="AN46" s="21" t="str">
        <f t="shared" si="12"/>
        <v>ok</v>
      </c>
      <c r="AO46" s="21" t="str">
        <f t="shared" ref="AO46:AX56" si="13">IF($AD46-AO$58&gt;=0,"ok",IF($AD46-AO$58+$AC$59&gt;=0,"V1",IF($AD46-AO$58+$AC$60&gt;=0,"V2",IF($AD46-AO$58+$AC$61&gt;=0,"V3","A"))))</f>
        <v>ok</v>
      </c>
      <c r="AP46" s="21" t="str">
        <f t="shared" si="13"/>
        <v>ok</v>
      </c>
      <c r="AQ46" s="21" t="str">
        <f t="shared" si="13"/>
        <v>V1</v>
      </c>
      <c r="AR46" s="21" t="str">
        <f t="shared" si="13"/>
        <v>V1</v>
      </c>
      <c r="AS46" s="21" t="str">
        <f t="shared" si="13"/>
        <v>V1</v>
      </c>
      <c r="AT46" s="21" t="str">
        <f t="shared" si="13"/>
        <v>V2</v>
      </c>
      <c r="AU46" s="21" t="str">
        <f t="shared" si="13"/>
        <v>V3</v>
      </c>
      <c r="AV46" s="21" t="str">
        <f t="shared" si="13"/>
        <v>V3</v>
      </c>
      <c r="AW46" s="21" t="str">
        <f t="shared" si="13"/>
        <v>V3</v>
      </c>
      <c r="AX46" s="22" t="str">
        <f t="shared" si="13"/>
        <v>A</v>
      </c>
    </row>
    <row r="47" spans="26:50" ht="16" customHeight="1">
      <c r="Z47" s="18" t="s">
        <v>39</v>
      </c>
      <c r="AA47" s="23">
        <v>260</v>
      </c>
      <c r="AB47" s="24">
        <f t="shared" si="7"/>
        <v>89.381416040408425</v>
      </c>
      <c r="AC47" s="24">
        <f t="shared" si="8"/>
        <v>26</v>
      </c>
      <c r="AD47" s="24">
        <f t="shared" si="9"/>
        <v>13</v>
      </c>
      <c r="AE47" s="25" t="str">
        <f t="shared" si="12"/>
        <v>ok</v>
      </c>
      <c r="AF47" s="25" t="str">
        <f t="shared" si="12"/>
        <v>ok</v>
      </c>
      <c r="AG47" s="25" t="str">
        <f t="shared" si="12"/>
        <v>ok</v>
      </c>
      <c r="AH47" s="25" t="str">
        <f t="shared" si="12"/>
        <v>ok</v>
      </c>
      <c r="AI47" s="25" t="str">
        <f t="shared" si="12"/>
        <v>ok</v>
      </c>
      <c r="AJ47" s="25" t="str">
        <f t="shared" si="12"/>
        <v>ok</v>
      </c>
      <c r="AK47" s="25" t="str">
        <f t="shared" si="12"/>
        <v>ok</v>
      </c>
      <c r="AL47" s="25" t="str">
        <f t="shared" si="12"/>
        <v>ok</v>
      </c>
      <c r="AM47" s="25" t="str">
        <f t="shared" si="12"/>
        <v>ok</v>
      </c>
      <c r="AN47" s="25" t="str">
        <f t="shared" si="12"/>
        <v>ok</v>
      </c>
      <c r="AO47" s="25" t="str">
        <f t="shared" si="13"/>
        <v>ok</v>
      </c>
      <c r="AP47" s="25" t="str">
        <f t="shared" si="13"/>
        <v>ok</v>
      </c>
      <c r="AQ47" s="25" t="str">
        <f t="shared" si="13"/>
        <v>V1</v>
      </c>
      <c r="AR47" s="25" t="str">
        <f t="shared" si="13"/>
        <v>V1</v>
      </c>
      <c r="AS47" s="25" t="str">
        <f t="shared" si="13"/>
        <v>V1</v>
      </c>
      <c r="AT47" s="25" t="str">
        <f t="shared" si="13"/>
        <v>V2</v>
      </c>
      <c r="AU47" s="25" t="str">
        <f t="shared" si="13"/>
        <v>V3</v>
      </c>
      <c r="AV47" s="25" t="str">
        <f t="shared" si="13"/>
        <v>V3</v>
      </c>
      <c r="AW47" s="25" t="str">
        <f t="shared" si="13"/>
        <v>V3</v>
      </c>
      <c r="AX47" s="26" t="str">
        <f t="shared" si="13"/>
        <v>A</v>
      </c>
    </row>
    <row r="48" spans="26:50" ht="16" customHeight="1">
      <c r="Z48" s="18" t="s">
        <v>40</v>
      </c>
      <c r="AA48" s="19">
        <v>260</v>
      </c>
      <c r="AB48" s="20">
        <f t="shared" si="7"/>
        <v>89.381416040408425</v>
      </c>
      <c r="AC48" s="20">
        <f t="shared" si="8"/>
        <v>26</v>
      </c>
      <c r="AD48" s="20">
        <f t="shared" si="9"/>
        <v>13</v>
      </c>
      <c r="AE48" s="21" t="str">
        <f t="shared" si="12"/>
        <v>ok</v>
      </c>
      <c r="AF48" s="21" t="str">
        <f t="shared" si="12"/>
        <v>ok</v>
      </c>
      <c r="AG48" s="21" t="str">
        <f t="shared" si="12"/>
        <v>ok</v>
      </c>
      <c r="AH48" s="21" t="str">
        <f t="shared" si="12"/>
        <v>ok</v>
      </c>
      <c r="AI48" s="21" t="str">
        <f t="shared" si="12"/>
        <v>ok</v>
      </c>
      <c r="AJ48" s="21" t="str">
        <f t="shared" si="12"/>
        <v>ok</v>
      </c>
      <c r="AK48" s="21" t="str">
        <f t="shared" si="12"/>
        <v>ok</v>
      </c>
      <c r="AL48" s="21" t="str">
        <f t="shared" si="12"/>
        <v>ok</v>
      </c>
      <c r="AM48" s="21" t="str">
        <f t="shared" si="12"/>
        <v>ok</v>
      </c>
      <c r="AN48" s="21" t="str">
        <f t="shared" si="12"/>
        <v>ok</v>
      </c>
      <c r="AO48" s="21" t="str">
        <f t="shared" si="13"/>
        <v>ok</v>
      </c>
      <c r="AP48" s="21" t="str">
        <f t="shared" si="13"/>
        <v>ok</v>
      </c>
      <c r="AQ48" s="21" t="str">
        <f t="shared" si="13"/>
        <v>V1</v>
      </c>
      <c r="AR48" s="21" t="str">
        <f t="shared" si="13"/>
        <v>V1</v>
      </c>
      <c r="AS48" s="21" t="str">
        <f t="shared" si="13"/>
        <v>V1</v>
      </c>
      <c r="AT48" s="21" t="str">
        <f t="shared" si="13"/>
        <v>V2</v>
      </c>
      <c r="AU48" s="21" t="str">
        <f t="shared" si="13"/>
        <v>V3</v>
      </c>
      <c r="AV48" s="21" t="str">
        <f t="shared" si="13"/>
        <v>V3</v>
      </c>
      <c r="AW48" s="21" t="str">
        <f t="shared" si="13"/>
        <v>V3</v>
      </c>
      <c r="AX48" s="22" t="str">
        <f t="shared" si="13"/>
        <v>A</v>
      </c>
    </row>
    <row r="49" spans="26:57" ht="16" customHeight="1">
      <c r="Z49" s="18" t="s">
        <v>41</v>
      </c>
      <c r="AA49" s="23">
        <v>260</v>
      </c>
      <c r="AB49" s="24">
        <f t="shared" si="7"/>
        <v>89.381416040408425</v>
      </c>
      <c r="AC49" s="24">
        <f t="shared" si="8"/>
        <v>26</v>
      </c>
      <c r="AD49" s="24">
        <f t="shared" si="9"/>
        <v>13</v>
      </c>
      <c r="AE49" s="25" t="str">
        <f t="shared" si="12"/>
        <v>ok</v>
      </c>
      <c r="AF49" s="25" t="str">
        <f t="shared" si="12"/>
        <v>ok</v>
      </c>
      <c r="AG49" s="25" t="str">
        <f t="shared" si="12"/>
        <v>ok</v>
      </c>
      <c r="AH49" s="25" t="str">
        <f t="shared" si="12"/>
        <v>ok</v>
      </c>
      <c r="AI49" s="25" t="str">
        <f t="shared" si="12"/>
        <v>ok</v>
      </c>
      <c r="AJ49" s="25" t="str">
        <f t="shared" si="12"/>
        <v>ok</v>
      </c>
      <c r="AK49" s="25" t="str">
        <f t="shared" si="12"/>
        <v>ok</v>
      </c>
      <c r="AL49" s="25" t="str">
        <f t="shared" si="12"/>
        <v>ok</v>
      </c>
      <c r="AM49" s="25" t="str">
        <f t="shared" si="12"/>
        <v>ok</v>
      </c>
      <c r="AN49" s="25" t="str">
        <f t="shared" si="12"/>
        <v>ok</v>
      </c>
      <c r="AO49" s="25" t="str">
        <f t="shared" si="13"/>
        <v>ok</v>
      </c>
      <c r="AP49" s="25" t="str">
        <f t="shared" si="13"/>
        <v>ok</v>
      </c>
      <c r="AQ49" s="25" t="str">
        <f t="shared" si="13"/>
        <v>V1</v>
      </c>
      <c r="AR49" s="25" t="str">
        <f t="shared" si="13"/>
        <v>V1</v>
      </c>
      <c r="AS49" s="25" t="str">
        <f t="shared" si="13"/>
        <v>V1</v>
      </c>
      <c r="AT49" s="25" t="str">
        <f t="shared" si="13"/>
        <v>V2</v>
      </c>
      <c r="AU49" s="25" t="str">
        <f t="shared" si="13"/>
        <v>V3</v>
      </c>
      <c r="AV49" s="25" t="str">
        <f t="shared" si="13"/>
        <v>V3</v>
      </c>
      <c r="AW49" s="25" t="str">
        <f t="shared" si="13"/>
        <v>V3</v>
      </c>
      <c r="AX49" s="26" t="str">
        <f t="shared" si="13"/>
        <v>A</v>
      </c>
    </row>
    <row r="50" spans="26:57" ht="16" customHeight="1">
      <c r="Z50" s="18" t="s">
        <v>42</v>
      </c>
      <c r="AA50" s="19">
        <v>260</v>
      </c>
      <c r="AB50" s="20">
        <f t="shared" si="7"/>
        <v>89.381416040408425</v>
      </c>
      <c r="AC50" s="20">
        <f t="shared" si="8"/>
        <v>26</v>
      </c>
      <c r="AD50" s="20">
        <f t="shared" si="9"/>
        <v>13</v>
      </c>
      <c r="AE50" s="21" t="str">
        <f t="shared" si="12"/>
        <v>ok</v>
      </c>
      <c r="AF50" s="21" t="str">
        <f t="shared" si="12"/>
        <v>ok</v>
      </c>
      <c r="AG50" s="21" t="str">
        <f t="shared" si="12"/>
        <v>ok</v>
      </c>
      <c r="AH50" s="21" t="str">
        <f t="shared" si="12"/>
        <v>ok</v>
      </c>
      <c r="AI50" s="21" t="str">
        <f t="shared" si="12"/>
        <v>ok</v>
      </c>
      <c r="AJ50" s="21" t="str">
        <f t="shared" si="12"/>
        <v>ok</v>
      </c>
      <c r="AK50" s="21" t="str">
        <f t="shared" si="12"/>
        <v>ok</v>
      </c>
      <c r="AL50" s="21" t="str">
        <f t="shared" si="12"/>
        <v>ok</v>
      </c>
      <c r="AM50" s="21" t="str">
        <f t="shared" si="12"/>
        <v>ok</v>
      </c>
      <c r="AN50" s="21" t="str">
        <f t="shared" si="12"/>
        <v>ok</v>
      </c>
      <c r="AO50" s="21" t="str">
        <f t="shared" si="13"/>
        <v>ok</v>
      </c>
      <c r="AP50" s="21" t="str">
        <f t="shared" si="13"/>
        <v>ok</v>
      </c>
      <c r="AQ50" s="21" t="str">
        <f t="shared" si="13"/>
        <v>V1</v>
      </c>
      <c r="AR50" s="21" t="str">
        <f t="shared" si="13"/>
        <v>V1</v>
      </c>
      <c r="AS50" s="21" t="str">
        <f t="shared" si="13"/>
        <v>V1</v>
      </c>
      <c r="AT50" s="21" t="str">
        <f t="shared" si="13"/>
        <v>V2</v>
      </c>
      <c r="AU50" s="21" t="str">
        <f t="shared" si="13"/>
        <v>V3</v>
      </c>
      <c r="AV50" s="21" t="str">
        <f t="shared" si="13"/>
        <v>V3</v>
      </c>
      <c r="AW50" s="21" t="str">
        <f t="shared" si="13"/>
        <v>V3</v>
      </c>
      <c r="AX50" s="22" t="str">
        <f t="shared" si="13"/>
        <v>A</v>
      </c>
    </row>
    <row r="51" spans="26:57" ht="16" customHeight="1">
      <c r="Z51" s="18" t="s">
        <v>43</v>
      </c>
      <c r="AA51" s="23">
        <v>250</v>
      </c>
      <c r="AB51" s="24">
        <f t="shared" si="7"/>
        <v>85.943669269623484</v>
      </c>
      <c r="AC51" s="24">
        <f t="shared" si="8"/>
        <v>25</v>
      </c>
      <c r="AD51" s="24">
        <f t="shared" si="9"/>
        <v>12.5</v>
      </c>
      <c r="AE51" s="25" t="str">
        <f t="shared" si="12"/>
        <v>ok</v>
      </c>
      <c r="AF51" s="25" t="str">
        <f t="shared" si="12"/>
        <v>ok</v>
      </c>
      <c r="AG51" s="25" t="str">
        <f t="shared" si="12"/>
        <v>ok</v>
      </c>
      <c r="AH51" s="25" t="str">
        <f t="shared" si="12"/>
        <v>ok</v>
      </c>
      <c r="AI51" s="25" t="str">
        <f t="shared" si="12"/>
        <v>ok</v>
      </c>
      <c r="AJ51" s="25" t="str">
        <f t="shared" si="12"/>
        <v>ok</v>
      </c>
      <c r="AK51" s="25" t="str">
        <f t="shared" si="12"/>
        <v>ok</v>
      </c>
      <c r="AL51" s="25" t="str">
        <f t="shared" si="12"/>
        <v>ok</v>
      </c>
      <c r="AM51" s="25" t="str">
        <f t="shared" si="12"/>
        <v>ok</v>
      </c>
      <c r="AN51" s="25" t="str">
        <f t="shared" si="12"/>
        <v>ok</v>
      </c>
      <c r="AO51" s="25" t="str">
        <f t="shared" si="13"/>
        <v>ok</v>
      </c>
      <c r="AP51" s="25" t="str">
        <f t="shared" si="13"/>
        <v>ok</v>
      </c>
      <c r="AQ51" s="25" t="str">
        <f t="shared" si="13"/>
        <v>V1</v>
      </c>
      <c r="AR51" s="25" t="str">
        <f t="shared" si="13"/>
        <v>V1</v>
      </c>
      <c r="AS51" s="25" t="str">
        <f t="shared" si="13"/>
        <v>V1</v>
      </c>
      <c r="AT51" s="25" t="str">
        <f t="shared" si="13"/>
        <v>V2</v>
      </c>
      <c r="AU51" s="25" t="str">
        <f t="shared" si="13"/>
        <v>V3</v>
      </c>
      <c r="AV51" s="25" t="str">
        <f t="shared" si="13"/>
        <v>V3</v>
      </c>
      <c r="AW51" s="25" t="str">
        <f t="shared" si="13"/>
        <v>V3</v>
      </c>
      <c r="AX51" s="26" t="str">
        <f t="shared" si="13"/>
        <v>A</v>
      </c>
    </row>
    <row r="52" spans="26:57" ht="16" customHeight="1">
      <c r="Z52" s="18" t="s">
        <v>44</v>
      </c>
      <c r="AA52" s="19">
        <v>250</v>
      </c>
      <c r="AB52" s="20">
        <f t="shared" si="7"/>
        <v>85.943669269623484</v>
      </c>
      <c r="AC52" s="20">
        <f t="shared" si="8"/>
        <v>25</v>
      </c>
      <c r="AD52" s="20">
        <f t="shared" si="9"/>
        <v>12.5</v>
      </c>
      <c r="AE52" s="21" t="str">
        <f t="shared" si="12"/>
        <v>ok</v>
      </c>
      <c r="AF52" s="21" t="str">
        <f t="shared" si="12"/>
        <v>ok</v>
      </c>
      <c r="AG52" s="21" t="str">
        <f t="shared" si="12"/>
        <v>ok</v>
      </c>
      <c r="AH52" s="21" t="str">
        <f t="shared" si="12"/>
        <v>ok</v>
      </c>
      <c r="AI52" s="21" t="str">
        <f t="shared" si="12"/>
        <v>ok</v>
      </c>
      <c r="AJ52" s="21" t="str">
        <f t="shared" si="12"/>
        <v>ok</v>
      </c>
      <c r="AK52" s="21" t="str">
        <f t="shared" si="12"/>
        <v>ok</v>
      </c>
      <c r="AL52" s="21" t="str">
        <f t="shared" si="12"/>
        <v>ok</v>
      </c>
      <c r="AM52" s="21" t="str">
        <f t="shared" si="12"/>
        <v>ok</v>
      </c>
      <c r="AN52" s="21" t="str">
        <f t="shared" si="12"/>
        <v>ok</v>
      </c>
      <c r="AO52" s="21" t="str">
        <f t="shared" si="13"/>
        <v>ok</v>
      </c>
      <c r="AP52" s="21" t="str">
        <f t="shared" si="13"/>
        <v>ok</v>
      </c>
      <c r="AQ52" s="21" t="str">
        <f t="shared" si="13"/>
        <v>V1</v>
      </c>
      <c r="AR52" s="21" t="str">
        <f t="shared" si="13"/>
        <v>V1</v>
      </c>
      <c r="AS52" s="21" t="str">
        <f t="shared" si="13"/>
        <v>V1</v>
      </c>
      <c r="AT52" s="21" t="str">
        <f t="shared" si="13"/>
        <v>V2</v>
      </c>
      <c r="AU52" s="21" t="str">
        <f t="shared" si="13"/>
        <v>V3</v>
      </c>
      <c r="AV52" s="21" t="str">
        <f t="shared" si="13"/>
        <v>V3</v>
      </c>
      <c r="AW52" s="21" t="str">
        <f t="shared" si="13"/>
        <v>V3</v>
      </c>
      <c r="AX52" s="22" t="str">
        <f t="shared" si="13"/>
        <v>A</v>
      </c>
    </row>
    <row r="53" spans="26:57" ht="16" customHeight="1">
      <c r="Z53" s="18" t="s">
        <v>45</v>
      </c>
      <c r="AA53" s="23">
        <v>230</v>
      </c>
      <c r="AB53" s="24">
        <f t="shared" si="7"/>
        <v>79.068175728053603</v>
      </c>
      <c r="AC53" s="24">
        <f t="shared" si="8"/>
        <v>23</v>
      </c>
      <c r="AD53" s="24">
        <f t="shared" si="9"/>
        <v>11.5</v>
      </c>
      <c r="AE53" s="25" t="str">
        <f t="shared" si="12"/>
        <v>ok</v>
      </c>
      <c r="AF53" s="25" t="str">
        <f t="shared" si="12"/>
        <v>ok</v>
      </c>
      <c r="AG53" s="25" t="str">
        <f t="shared" si="12"/>
        <v>ok</v>
      </c>
      <c r="AH53" s="25" t="str">
        <f t="shared" si="12"/>
        <v>ok</v>
      </c>
      <c r="AI53" s="25" t="str">
        <f t="shared" si="12"/>
        <v>ok</v>
      </c>
      <c r="AJ53" s="25" t="str">
        <f t="shared" si="12"/>
        <v>ok</v>
      </c>
      <c r="AK53" s="25" t="str">
        <f t="shared" si="12"/>
        <v>ok</v>
      </c>
      <c r="AL53" s="25" t="str">
        <f t="shared" si="12"/>
        <v>ok</v>
      </c>
      <c r="AM53" s="25" t="str">
        <f t="shared" si="12"/>
        <v>ok</v>
      </c>
      <c r="AN53" s="25" t="str">
        <f t="shared" si="12"/>
        <v>ok</v>
      </c>
      <c r="AO53" s="25" t="str">
        <f t="shared" si="13"/>
        <v>ok</v>
      </c>
      <c r="AP53" s="25" t="str">
        <f t="shared" si="13"/>
        <v>V1</v>
      </c>
      <c r="AQ53" s="25" t="str">
        <f t="shared" si="13"/>
        <v>V1</v>
      </c>
      <c r="AR53" s="25" t="str">
        <f t="shared" si="13"/>
        <v>V1</v>
      </c>
      <c r="AS53" s="25" t="str">
        <f t="shared" si="13"/>
        <v>V2</v>
      </c>
      <c r="AT53" s="25" t="str">
        <f t="shared" si="13"/>
        <v>V2</v>
      </c>
      <c r="AU53" s="25" t="str">
        <f t="shared" si="13"/>
        <v>V3</v>
      </c>
      <c r="AV53" s="25" t="str">
        <f t="shared" si="13"/>
        <v>V3</v>
      </c>
      <c r="AW53" s="25" t="str">
        <f t="shared" si="13"/>
        <v>V3</v>
      </c>
      <c r="AX53" s="26" t="str">
        <f t="shared" si="13"/>
        <v>A</v>
      </c>
    </row>
    <row r="54" spans="26:57" ht="16" customHeight="1">
      <c r="Z54" s="18" t="s">
        <v>46</v>
      </c>
      <c r="AA54" s="19">
        <v>220</v>
      </c>
      <c r="AB54" s="20">
        <f t="shared" si="7"/>
        <v>75.630428957268663</v>
      </c>
      <c r="AC54" s="20">
        <f t="shared" si="8"/>
        <v>22</v>
      </c>
      <c r="AD54" s="20">
        <f t="shared" si="9"/>
        <v>11</v>
      </c>
      <c r="AE54" s="21" t="str">
        <f t="shared" si="12"/>
        <v>ok</v>
      </c>
      <c r="AF54" s="21" t="str">
        <f t="shared" si="12"/>
        <v>ok</v>
      </c>
      <c r="AG54" s="21" t="str">
        <f t="shared" si="12"/>
        <v>ok</v>
      </c>
      <c r="AH54" s="21" t="str">
        <f t="shared" si="12"/>
        <v>ok</v>
      </c>
      <c r="AI54" s="21" t="str">
        <f t="shared" si="12"/>
        <v>ok</v>
      </c>
      <c r="AJ54" s="21" t="str">
        <f t="shared" si="12"/>
        <v>ok</v>
      </c>
      <c r="AK54" s="21" t="str">
        <f t="shared" si="12"/>
        <v>ok</v>
      </c>
      <c r="AL54" s="21" t="str">
        <f t="shared" si="12"/>
        <v>ok</v>
      </c>
      <c r="AM54" s="21" t="str">
        <f t="shared" si="12"/>
        <v>ok</v>
      </c>
      <c r="AN54" s="21" t="str">
        <f t="shared" si="12"/>
        <v>ok</v>
      </c>
      <c r="AO54" s="21" t="str">
        <f t="shared" si="13"/>
        <v>ok</v>
      </c>
      <c r="AP54" s="21" t="str">
        <f t="shared" si="13"/>
        <v>V1</v>
      </c>
      <c r="AQ54" s="21" t="str">
        <f t="shared" si="13"/>
        <v>V1</v>
      </c>
      <c r="AR54" s="21" t="str">
        <f t="shared" si="13"/>
        <v>V1</v>
      </c>
      <c r="AS54" s="21" t="str">
        <f t="shared" si="13"/>
        <v>V2</v>
      </c>
      <c r="AT54" s="21" t="str">
        <f t="shared" si="13"/>
        <v>V3</v>
      </c>
      <c r="AU54" s="21" t="str">
        <f t="shared" si="13"/>
        <v>V3</v>
      </c>
      <c r="AV54" s="21" t="str">
        <f t="shared" si="13"/>
        <v>V3</v>
      </c>
      <c r="AW54" s="21" t="str">
        <f t="shared" si="13"/>
        <v>V3</v>
      </c>
      <c r="AX54" s="22" t="str">
        <f t="shared" si="13"/>
        <v>A</v>
      </c>
    </row>
    <row r="55" spans="26:57" ht="16" customHeight="1">
      <c r="Z55" s="18" t="s">
        <v>47</v>
      </c>
      <c r="AA55" s="23">
        <v>200</v>
      </c>
      <c r="AB55" s="24">
        <f t="shared" si="7"/>
        <v>68.754935415698782</v>
      </c>
      <c r="AC55" s="24">
        <f t="shared" si="8"/>
        <v>20</v>
      </c>
      <c r="AD55" s="24">
        <f t="shared" si="9"/>
        <v>10</v>
      </c>
      <c r="AE55" s="25" t="str">
        <f t="shared" si="12"/>
        <v>ok</v>
      </c>
      <c r="AF55" s="25" t="str">
        <f t="shared" si="12"/>
        <v>ok</v>
      </c>
      <c r="AG55" s="25" t="str">
        <f t="shared" si="12"/>
        <v>ok</v>
      </c>
      <c r="AH55" s="25" t="str">
        <f t="shared" si="12"/>
        <v>ok</v>
      </c>
      <c r="AI55" s="25" t="str">
        <f t="shared" si="12"/>
        <v>ok</v>
      </c>
      <c r="AJ55" s="25" t="str">
        <f t="shared" si="12"/>
        <v>ok</v>
      </c>
      <c r="AK55" s="25" t="str">
        <f t="shared" si="12"/>
        <v>ok</v>
      </c>
      <c r="AL55" s="25" t="str">
        <f t="shared" si="12"/>
        <v>ok</v>
      </c>
      <c r="AM55" s="25" t="str">
        <f t="shared" si="12"/>
        <v>ok</v>
      </c>
      <c r="AN55" s="25" t="str">
        <f t="shared" si="12"/>
        <v>ok</v>
      </c>
      <c r="AO55" s="25" t="str">
        <f t="shared" si="13"/>
        <v>V1</v>
      </c>
      <c r="AP55" s="25" t="str">
        <f t="shared" si="13"/>
        <v>V1</v>
      </c>
      <c r="AQ55" s="25" t="str">
        <f t="shared" si="13"/>
        <v>V1</v>
      </c>
      <c r="AR55" s="25" t="str">
        <f t="shared" si="13"/>
        <v>V1</v>
      </c>
      <c r="AS55" s="25" t="str">
        <f t="shared" si="13"/>
        <v>V2</v>
      </c>
      <c r="AT55" s="25" t="str">
        <f t="shared" si="13"/>
        <v>V3</v>
      </c>
      <c r="AU55" s="25" t="str">
        <f t="shared" si="13"/>
        <v>V3</v>
      </c>
      <c r="AV55" s="25" t="str">
        <f t="shared" si="13"/>
        <v>V3</v>
      </c>
      <c r="AW55" s="25" t="str">
        <f t="shared" si="13"/>
        <v>A</v>
      </c>
      <c r="AX55" s="26" t="str">
        <f t="shared" si="13"/>
        <v>A</v>
      </c>
    </row>
    <row r="56" spans="26:57" ht="16" customHeight="1">
      <c r="Z56" s="18" t="s">
        <v>48</v>
      </c>
      <c r="AA56" s="19">
        <v>160</v>
      </c>
      <c r="AB56" s="20">
        <f t="shared" si="7"/>
        <v>55.003948332559034</v>
      </c>
      <c r="AC56" s="20">
        <f t="shared" si="8"/>
        <v>16</v>
      </c>
      <c r="AD56" s="20">
        <f t="shared" si="9"/>
        <v>8</v>
      </c>
      <c r="AE56" s="21" t="str">
        <f t="shared" si="12"/>
        <v>ok</v>
      </c>
      <c r="AF56" s="21" t="str">
        <f t="shared" si="12"/>
        <v>ok</v>
      </c>
      <c r="AG56" s="21" t="str">
        <f t="shared" si="12"/>
        <v>ok</v>
      </c>
      <c r="AH56" s="21" t="str">
        <f t="shared" si="12"/>
        <v>ok</v>
      </c>
      <c r="AI56" s="21" t="str">
        <f t="shared" si="12"/>
        <v>ok</v>
      </c>
      <c r="AJ56" s="21" t="str">
        <f t="shared" si="12"/>
        <v>ok</v>
      </c>
      <c r="AK56" s="21" t="str">
        <f t="shared" si="12"/>
        <v>ok</v>
      </c>
      <c r="AL56" s="21" t="str">
        <f t="shared" si="12"/>
        <v>ok</v>
      </c>
      <c r="AM56" s="21" t="str">
        <f t="shared" si="12"/>
        <v>ok</v>
      </c>
      <c r="AN56" s="21" t="str">
        <f t="shared" si="12"/>
        <v>V1</v>
      </c>
      <c r="AO56" s="21" t="str">
        <f t="shared" si="13"/>
        <v>V1</v>
      </c>
      <c r="AP56" s="21" t="str">
        <f t="shared" si="13"/>
        <v>V1</v>
      </c>
      <c r="AQ56" s="21" t="str">
        <f t="shared" si="13"/>
        <v>V1</v>
      </c>
      <c r="AR56" s="21" t="str">
        <f t="shared" si="13"/>
        <v>V2</v>
      </c>
      <c r="AS56" s="21" t="str">
        <f t="shared" si="13"/>
        <v>V3</v>
      </c>
      <c r="AT56" s="21" t="str">
        <f t="shared" si="13"/>
        <v>V3</v>
      </c>
      <c r="AU56" s="21" t="str">
        <f t="shared" si="13"/>
        <v>V3</v>
      </c>
      <c r="AV56" s="21" t="str">
        <f t="shared" si="13"/>
        <v>V3</v>
      </c>
      <c r="AW56" s="21" t="str">
        <f t="shared" si="13"/>
        <v>A</v>
      </c>
      <c r="AX56" s="22" t="str">
        <f t="shared" si="13"/>
        <v>A</v>
      </c>
    </row>
    <row r="57" spans="26:57" ht="16" customHeight="1">
      <c r="Z57" s="27"/>
      <c r="AA57" s="28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30"/>
    </row>
    <row r="58" spans="26:57" ht="16" customHeight="1">
      <c r="Z58" s="18" t="s">
        <v>49</v>
      </c>
      <c r="AA58" s="31"/>
      <c r="AB58" s="32"/>
      <c r="AC58" s="32"/>
      <c r="AD58" s="32"/>
      <c r="AE58" s="20">
        <v>0</v>
      </c>
      <c r="AF58" s="33">
        <v>0.5</v>
      </c>
      <c r="AG58" s="33">
        <v>1.2</v>
      </c>
      <c r="AH58" s="20">
        <v>2</v>
      </c>
      <c r="AI58" s="33">
        <v>2.9</v>
      </c>
      <c r="AJ58" s="33">
        <v>4</v>
      </c>
      <c r="AK58" s="33">
        <v>5</v>
      </c>
      <c r="AL58" s="33">
        <v>6.2</v>
      </c>
      <c r="AM58" s="33">
        <v>7.5</v>
      </c>
      <c r="AN58" s="33">
        <v>8.8000000000000007</v>
      </c>
      <c r="AO58" s="33">
        <v>10.3</v>
      </c>
      <c r="AP58" s="33">
        <v>11.9</v>
      </c>
      <c r="AQ58" s="33">
        <v>13.7</v>
      </c>
      <c r="AR58" s="33">
        <v>15.6</v>
      </c>
      <c r="AS58" s="33">
        <v>17.600000000000001</v>
      </c>
      <c r="AT58" s="33">
        <v>19.899999999999999</v>
      </c>
      <c r="AU58" s="33">
        <v>22.4</v>
      </c>
      <c r="AV58" s="33">
        <v>25.2</v>
      </c>
      <c r="AW58" s="33">
        <v>28.1</v>
      </c>
      <c r="AX58" s="34">
        <v>31.2</v>
      </c>
    </row>
    <row r="59" spans="26:57" ht="16" customHeight="1">
      <c r="Z59" s="18" t="s">
        <v>50</v>
      </c>
      <c r="AA59" s="23">
        <v>58.2</v>
      </c>
      <c r="AB59" s="24">
        <f>AA59/$BE$65</f>
        <v>20.007686205968348</v>
      </c>
      <c r="AC59" s="24">
        <f>AA59/$BD$74</f>
        <v>5.82</v>
      </c>
      <c r="AD59" s="24">
        <f>AC59/2</f>
        <v>2.91</v>
      </c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30"/>
    </row>
    <row r="60" spans="26:57" ht="16" customHeight="1">
      <c r="Z60" s="18" t="s">
        <v>51</v>
      </c>
      <c r="AA60" s="19">
        <v>87</v>
      </c>
      <c r="AB60" s="20">
        <f>AA60/$BE$65</f>
        <v>29.908396905828972</v>
      </c>
      <c r="AC60" s="20">
        <f>AA60/$BD$74</f>
        <v>8.6999999999999993</v>
      </c>
      <c r="AD60" s="20">
        <f>AC60/2</f>
        <v>4.3499999999999996</v>
      </c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5"/>
    </row>
    <row r="61" spans="26:57" ht="16" customHeight="1">
      <c r="Z61" s="18" t="s">
        <v>52</v>
      </c>
      <c r="AA61" s="36">
        <v>174.4</v>
      </c>
      <c r="AB61" s="37">
        <f>AA61/$BE$65</f>
        <v>59.954303682489346</v>
      </c>
      <c r="AC61" s="37">
        <f>AA61/$BD$74</f>
        <v>17.440000000000001</v>
      </c>
      <c r="AD61" s="37">
        <f>AC61/2</f>
        <v>8.7200000000000006</v>
      </c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9"/>
    </row>
    <row r="63" spans="26:57" ht="27.75" customHeight="1">
      <c r="AY63" s="54" t="s">
        <v>55</v>
      </c>
      <c r="AZ63" s="54"/>
      <c r="BA63" s="54"/>
      <c r="BB63" s="54"/>
      <c r="BC63" s="54"/>
      <c r="BD63" s="54"/>
      <c r="BE63" s="54"/>
    </row>
    <row r="64" spans="26:57" ht="15.25" customHeight="1">
      <c r="AY64" s="42"/>
      <c r="AZ64" s="43" t="s">
        <v>56</v>
      </c>
      <c r="BA64" s="43" t="s">
        <v>57</v>
      </c>
      <c r="BB64" s="43" t="s">
        <v>58</v>
      </c>
      <c r="BC64" s="43" t="s">
        <v>59</v>
      </c>
      <c r="BD64" s="43" t="s">
        <v>60</v>
      </c>
      <c r="BE64" s="43" t="s">
        <v>61</v>
      </c>
    </row>
    <row r="65" spans="51:57" ht="15.25" customHeight="1">
      <c r="AY65" s="44" t="s">
        <v>5</v>
      </c>
      <c r="AZ65" s="44" t="s">
        <v>62</v>
      </c>
      <c r="BA65" s="44" t="s">
        <v>63</v>
      </c>
      <c r="BB65" s="45">
        <v>100</v>
      </c>
      <c r="BC65" s="45">
        <f>2*BB65*PI()</f>
        <v>628.31853071795865</v>
      </c>
      <c r="BD65" s="45">
        <f>BC65/360</f>
        <v>1.7453292519943295</v>
      </c>
      <c r="BE65" s="45">
        <f>BD65/60*100</f>
        <v>2.9088820866572158</v>
      </c>
    </row>
    <row r="66" spans="51:57" ht="15.25" customHeight="1">
      <c r="AY66" s="46"/>
      <c r="AZ66" s="46"/>
      <c r="BA66" s="46"/>
      <c r="BB66" s="46"/>
      <c r="BC66" s="46"/>
      <c r="BD66" s="46"/>
      <c r="BE66" s="46"/>
    </row>
    <row r="67" spans="51:57" ht="15.25" customHeight="1">
      <c r="AY67" s="46"/>
      <c r="AZ67" s="47" t="s">
        <v>64</v>
      </c>
      <c r="BA67" s="47" t="s">
        <v>65</v>
      </c>
      <c r="BB67" s="46"/>
      <c r="BC67" s="46"/>
      <c r="BD67" s="46"/>
      <c r="BE67" s="46"/>
    </row>
    <row r="68" spans="51:57" ht="15.25" customHeight="1">
      <c r="AY68" s="48" t="s">
        <v>5</v>
      </c>
      <c r="AZ68" s="48" t="s">
        <v>66</v>
      </c>
      <c r="BA68" s="49">
        <f>1/60</f>
        <v>1.6666666666666666E-2</v>
      </c>
      <c r="BB68" s="50"/>
      <c r="BC68" s="50"/>
      <c r="BD68" s="50"/>
      <c r="BE68" s="50"/>
    </row>
    <row r="69" spans="51:57" ht="15.25" customHeight="1">
      <c r="AY69" s="50"/>
      <c r="AZ69" s="50"/>
      <c r="BA69" s="50"/>
      <c r="BB69" s="50"/>
      <c r="BC69" s="50"/>
      <c r="BD69" s="50"/>
      <c r="BE69" s="50"/>
    </row>
    <row r="70" spans="51:57" ht="15.25" customHeight="1">
      <c r="AY70" s="46"/>
      <c r="AZ70" s="47" t="s">
        <v>56</v>
      </c>
      <c r="BA70" s="47" t="s">
        <v>57</v>
      </c>
      <c r="BB70" s="47" t="s">
        <v>67</v>
      </c>
      <c r="BC70" s="47" t="s">
        <v>68</v>
      </c>
      <c r="BD70" s="46"/>
      <c r="BE70" s="46"/>
    </row>
    <row r="71" spans="51:57" ht="15.25" customHeight="1">
      <c r="AY71" s="48" t="s">
        <v>6</v>
      </c>
      <c r="AZ71" s="48" t="s">
        <v>69</v>
      </c>
      <c r="BA71" s="48" t="s">
        <v>70</v>
      </c>
      <c r="BB71" s="49">
        <f>180/PI()</f>
        <v>57.295779513082323</v>
      </c>
      <c r="BC71" s="49">
        <f>BB71/1000</f>
        <v>5.7295779513082325E-2</v>
      </c>
      <c r="BD71" s="50"/>
      <c r="BE71" s="50"/>
    </row>
    <row r="72" spans="51:57" ht="15.25" customHeight="1">
      <c r="AY72" s="50"/>
      <c r="AZ72" s="50"/>
      <c r="BA72" s="50"/>
      <c r="BB72" s="50"/>
      <c r="BC72" s="50"/>
      <c r="BD72" s="50"/>
      <c r="BE72" s="50"/>
    </row>
    <row r="73" spans="51:57" ht="15.25" customHeight="1">
      <c r="AY73" s="46"/>
      <c r="AZ73" s="47" t="s">
        <v>56</v>
      </c>
      <c r="BA73" s="47" t="s">
        <v>57</v>
      </c>
      <c r="BB73" s="47" t="s">
        <v>71</v>
      </c>
      <c r="BC73" s="47" t="s">
        <v>72</v>
      </c>
      <c r="BD73" s="47" t="s">
        <v>73</v>
      </c>
      <c r="BE73" s="46"/>
    </row>
    <row r="74" spans="51:57" ht="15.25" customHeight="1">
      <c r="AY74" s="48" t="s">
        <v>74</v>
      </c>
      <c r="AZ74" s="48" t="s">
        <v>75</v>
      </c>
      <c r="BA74" s="48" t="s">
        <v>76</v>
      </c>
      <c r="BB74" s="49">
        <v>100</v>
      </c>
      <c r="BC74" s="49">
        <f>PI()*BB74*$BC$71/180</f>
        <v>0.1</v>
      </c>
      <c r="BD74" s="49">
        <f>BC74*100</f>
        <v>10</v>
      </c>
      <c r="BE74" s="50"/>
    </row>
    <row r="75" spans="51:57" ht="15.25" customHeight="1">
      <c r="AY75" s="50"/>
      <c r="AZ75" s="50"/>
      <c r="BA75" s="50"/>
      <c r="BB75" s="50"/>
      <c r="BC75" s="50"/>
      <c r="BD75" s="50"/>
      <c r="BE75" s="50"/>
    </row>
    <row r="76" spans="51:57" ht="15.25" customHeight="1">
      <c r="AY76" s="47" t="s">
        <v>77</v>
      </c>
      <c r="AZ76" s="47" t="s">
        <v>5</v>
      </c>
      <c r="BA76" s="47" t="s">
        <v>6</v>
      </c>
      <c r="BB76" s="47" t="s">
        <v>78</v>
      </c>
      <c r="BC76" s="47" t="s">
        <v>79</v>
      </c>
      <c r="BD76" s="46"/>
      <c r="BE76" s="46"/>
    </row>
    <row r="77" spans="51:57" ht="15.25" customHeight="1">
      <c r="AY77" s="50"/>
      <c r="AZ77" s="49">
        <v>20</v>
      </c>
      <c r="BA77" s="51">
        <f t="shared" ref="BA77:BA82" si="14">AZ77*$BA$68/$BC$71</f>
        <v>5.8177641733144316</v>
      </c>
      <c r="BB77" s="51">
        <f t="shared" ref="BB77:BB82" si="15">BA77*$BD$74</f>
        <v>58.177641733144313</v>
      </c>
      <c r="BC77" s="51">
        <f t="shared" ref="BC77:BC82" si="16">AZ77*$BE$65</f>
        <v>58.177641733144313</v>
      </c>
      <c r="BD77" s="50"/>
      <c r="BE77" s="50"/>
    </row>
    <row r="78" spans="51:57" ht="15.25" customHeight="1">
      <c r="AY78" s="50"/>
      <c r="AZ78" s="49">
        <v>30</v>
      </c>
      <c r="BA78" s="51">
        <f t="shared" si="14"/>
        <v>8.7266462599716466</v>
      </c>
      <c r="BB78" s="51">
        <f t="shared" si="15"/>
        <v>87.266462599716462</v>
      </c>
      <c r="BC78" s="51">
        <f t="shared" si="16"/>
        <v>87.266462599716476</v>
      </c>
      <c r="BD78" s="50"/>
      <c r="BE78" s="50"/>
    </row>
    <row r="79" spans="51:57" ht="15.25" customHeight="1">
      <c r="AY79" s="50"/>
      <c r="AZ79" s="49">
        <v>40</v>
      </c>
      <c r="BA79" s="51">
        <f t="shared" si="14"/>
        <v>11.635528346628863</v>
      </c>
      <c r="BB79" s="51">
        <f t="shared" si="15"/>
        <v>116.35528346628863</v>
      </c>
      <c r="BC79" s="51">
        <f t="shared" si="16"/>
        <v>116.35528346628863</v>
      </c>
      <c r="BD79" s="50"/>
      <c r="BE79" s="50"/>
    </row>
    <row r="80" spans="51:57" ht="15.25" customHeight="1">
      <c r="AY80" s="50"/>
      <c r="AZ80" s="49">
        <v>60</v>
      </c>
      <c r="BA80" s="51">
        <f t="shared" si="14"/>
        <v>17.453292519943293</v>
      </c>
      <c r="BB80" s="51">
        <f t="shared" si="15"/>
        <v>174.53292519943292</v>
      </c>
      <c r="BC80" s="51">
        <f t="shared" si="16"/>
        <v>174.53292519943295</v>
      </c>
      <c r="BD80" s="50"/>
      <c r="BE80" s="50"/>
    </row>
    <row r="81" spans="51:57" ht="15.25" customHeight="1">
      <c r="AY81" s="50"/>
      <c r="AZ81" s="49">
        <v>80</v>
      </c>
      <c r="BA81" s="51">
        <f t="shared" si="14"/>
        <v>23.271056693257727</v>
      </c>
      <c r="BB81" s="51">
        <f t="shared" si="15"/>
        <v>232.71056693257725</v>
      </c>
      <c r="BC81" s="51">
        <f t="shared" si="16"/>
        <v>232.71056693257725</v>
      </c>
      <c r="BD81" s="50"/>
      <c r="BE81" s="50"/>
    </row>
    <row r="82" spans="51:57" ht="15.25" customHeight="1">
      <c r="AY82" s="50"/>
      <c r="AZ82" s="49">
        <v>100</v>
      </c>
      <c r="BA82" s="51">
        <f t="shared" si="14"/>
        <v>29.08882086657216</v>
      </c>
      <c r="BB82" s="51">
        <f t="shared" si="15"/>
        <v>290.88820866572161</v>
      </c>
      <c r="BC82" s="51">
        <f t="shared" si="16"/>
        <v>290.88820866572161</v>
      </c>
      <c r="BD82" s="50"/>
      <c r="BE82" s="50"/>
    </row>
    <row r="83" spans="51:57" ht="15.25" customHeight="1">
      <c r="AY83" s="50"/>
      <c r="AZ83" s="50"/>
      <c r="BA83" s="51"/>
      <c r="BB83" s="51"/>
      <c r="BC83" s="51"/>
      <c r="BD83" s="50"/>
      <c r="BE83" s="50"/>
    </row>
    <row r="84" spans="51:57" ht="15.25" customHeight="1">
      <c r="AY84" s="50"/>
      <c r="AZ84" s="50"/>
      <c r="BA84" s="51"/>
      <c r="BB84" s="51"/>
      <c r="BC84" s="51"/>
      <c r="BD84" s="50"/>
      <c r="BE84" s="50"/>
    </row>
    <row r="85" spans="51:57" ht="15.25" customHeight="1">
      <c r="AY85" s="48" t="s">
        <v>80</v>
      </c>
      <c r="AZ85" s="50"/>
      <c r="BA85" s="51"/>
      <c r="BB85" s="51"/>
      <c r="BC85" s="51"/>
      <c r="BD85" s="50"/>
      <c r="BE85" s="50"/>
    </row>
    <row r="86" spans="51:57" ht="15.25" customHeight="1">
      <c r="AY86" s="50"/>
      <c r="AZ86" s="50"/>
      <c r="BA86" s="51"/>
      <c r="BB86" s="51"/>
      <c r="BC86" s="51"/>
      <c r="BD86" s="50"/>
      <c r="BE86" s="50"/>
    </row>
    <row r="87" spans="51:57" ht="15.25" customHeight="1">
      <c r="AY87" s="52" t="s">
        <v>81</v>
      </c>
      <c r="AZ87" s="50"/>
      <c r="BA87" s="51"/>
      <c r="BB87" s="51"/>
      <c r="BC87" s="51"/>
      <c r="BD87" s="50"/>
      <c r="BE87" s="50"/>
    </row>
    <row r="88" spans="51:57" ht="15.25" customHeight="1">
      <c r="AY88" s="52" t="s">
        <v>82</v>
      </c>
      <c r="AZ88" s="50"/>
      <c r="BA88" s="51"/>
      <c r="BB88" s="51"/>
      <c r="BC88" s="51"/>
      <c r="BD88" s="50"/>
      <c r="BE88" s="50"/>
    </row>
    <row r="89" spans="51:57" ht="15.25" customHeight="1">
      <c r="AY89" s="52" t="s">
        <v>83</v>
      </c>
      <c r="AZ89" s="50"/>
      <c r="BA89" s="51"/>
      <c r="BB89" s="51"/>
      <c r="BC89" s="51"/>
      <c r="BD89" s="50"/>
      <c r="BE89" s="50"/>
    </row>
    <row r="90" spans="51:57" ht="15.25" customHeight="1">
      <c r="AY90" s="52" t="s">
        <v>84</v>
      </c>
      <c r="AZ90" s="50"/>
      <c r="BA90" s="51"/>
      <c r="BB90" s="51"/>
      <c r="BC90" s="51"/>
      <c r="BD90" s="50"/>
      <c r="BE90" s="50"/>
    </row>
    <row r="91" spans="51:57" ht="15.25" customHeight="1">
      <c r="AY91" s="53"/>
      <c r="AZ91" s="50"/>
      <c r="BA91" s="51"/>
      <c r="BB91" s="51"/>
      <c r="BC91" s="51"/>
      <c r="BD91" s="50"/>
      <c r="BE91" s="50"/>
    </row>
    <row r="92" spans="51:57" ht="15.25" customHeight="1">
      <c r="AY92" s="53"/>
      <c r="AZ92" s="50"/>
      <c r="BA92" s="51"/>
      <c r="BB92" s="51"/>
      <c r="BC92" s="51"/>
      <c r="BD92" s="50"/>
      <c r="BE92" s="50"/>
    </row>
    <row r="93" spans="51:57" ht="15.25" customHeight="1">
      <c r="AY93" s="53"/>
      <c r="AZ93" s="50"/>
      <c r="BA93" s="51"/>
      <c r="BB93" s="51"/>
      <c r="BC93" s="51"/>
      <c r="BD93" s="50"/>
      <c r="BE93" s="50"/>
    </row>
  </sheetData>
  <mergeCells count="3">
    <mergeCell ref="A1:Y1"/>
    <mergeCell ref="Z32:AX32"/>
    <mergeCell ref="AY63:BE63"/>
  </mergeCells>
  <conditionalFormatting sqref="F5:Y25">
    <cfRule type="containsText" dxfId="9" priority="1" stopIfTrue="1" operator="containsText" text="ok">
      <formula>NOT(ISERROR(FIND(UPPER("ok"),UPPER(F5))))</formula>
      <formula>"ok"</formula>
    </cfRule>
    <cfRule type="containsText" dxfId="8" priority="2" stopIfTrue="1" operator="containsText" text="V1">
      <formula>NOT(ISERROR(FIND(UPPER("V1"),UPPER(F5))))</formula>
      <formula>"V1"</formula>
    </cfRule>
    <cfRule type="containsText" dxfId="7" priority="3" stopIfTrue="1" operator="containsText" text="V2">
      <formula>NOT(ISERROR(FIND(UPPER("V2"),UPPER(F5))))</formula>
      <formula>"V2"</formula>
    </cfRule>
    <cfRule type="containsText" dxfId="6" priority="4" stopIfTrue="1" operator="containsText" text="V3">
      <formula>NOT(ISERROR(FIND(UPPER("V3"),UPPER(F5))))</formula>
      <formula>"V3"</formula>
    </cfRule>
    <cfRule type="containsText" dxfId="5" priority="5" stopIfTrue="1" operator="containsText" text="A">
      <formula>NOT(ISERROR(FIND(UPPER("A"),UPPER(F5))))</formula>
      <formula>"A"</formula>
    </cfRule>
  </conditionalFormatting>
  <conditionalFormatting sqref="AE36:AX56">
    <cfRule type="containsText" dxfId="4" priority="6" stopIfTrue="1" operator="containsText" text="ok">
      <formula>NOT(ISERROR(FIND(UPPER("ok"),UPPER(AE36))))</formula>
      <formula>"ok"</formula>
    </cfRule>
    <cfRule type="containsText" dxfId="3" priority="7" stopIfTrue="1" operator="containsText" text="V1">
      <formula>NOT(ISERROR(FIND(UPPER("V1"),UPPER(AE36))))</formula>
      <formula>"V1"</formula>
    </cfRule>
    <cfRule type="containsText" dxfId="2" priority="8" stopIfTrue="1" operator="containsText" text="V2">
      <formula>NOT(ISERROR(FIND(UPPER("V2"),UPPER(AE36))))</formula>
      <formula>"V2"</formula>
    </cfRule>
    <cfRule type="containsText" dxfId="1" priority="9" stopIfTrue="1" operator="containsText" text="V3">
      <formula>NOT(ISERROR(FIND(UPPER("V3"),UPPER(AE36))))</formula>
      <formula>"V3"</formula>
    </cfRule>
    <cfRule type="containsText" dxfId="0" priority="10" stopIfTrue="1" operator="containsText" text="A">
      <formula>NOT(ISERROR(FIND(UPPER("A"),UPPER(AE36))))</formula>
      <formula>"A"</formula>
    </cfRule>
  </conditionalFormatting>
  <pageMargins left="0.5" right="0.5" top="0.75" bottom="0.75" header="0.27777800000000002" footer="0.27777800000000002"/>
  <pageSetup orientation="portrait"/>
  <headerFooter>
    <oddFooter>&amp;C&amp;"Helvetica Neue,Regular"&amp;12&amp;K000000&amp;P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TS</cp:lastModifiedBy>
  <dcterms:modified xsi:type="dcterms:W3CDTF">2020-03-31T17:12:19Z</dcterms:modified>
</cp:coreProperties>
</file>