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tt 1" sheetId="1" r:id="rId4"/>
  </sheets>
</workbook>
</file>

<file path=xl/sharedStrings.xml><?xml version="1.0" encoding="utf-8"?>
<sst xmlns="http://schemas.openxmlformats.org/spreadsheetml/2006/main" uniqueCount="127">
  <si>
    <t>Vorneigung festlegen - einfacher Weg</t>
  </si>
  <si>
    <t>Schritt</t>
  </si>
  <si>
    <t>Bemerkung</t>
  </si>
  <si>
    <t>Eintragung</t>
  </si>
  <si>
    <t>mil</t>
  </si>
  <si>
    <t>MOA</t>
  </si>
  <si>
    <t>Bemerkung/Formel</t>
  </si>
  <si>
    <t>1. Vorneigung Schiene ermitteln und als MOA-Wert eintragen</t>
  </si>
  <si>
    <t>Bergara B14 KK</t>
  </si>
  <si>
    <t>1 mrad = 180 / Pi/1000
Bogenminute = 1 / 60</t>
  </si>
  <si>
    <t>2. Maximalen Verstellweg Höhe des ZF eingeben in Zentimeter auf 100 m</t>
  </si>
  <si>
    <t>400 cm (entspricht 40 MRAD oder mil)</t>
  </si>
  <si>
    <t>Berechnung: halber Verstellweg und Umrechnung in mil (also beim Schuss ohne Vorneigung)</t>
  </si>
  <si>
    <t>3. Maximale Schussdistanz in m ohne Nutzung Absehen eintragen</t>
  </si>
  <si>
    <t>4. Geschossabfall in Klicks auf die Distanz unter 3. angeben</t>
  </si>
  <si>
    <t>z.B. in Strelok Pro berechnen</t>
  </si>
  <si>
    <t>Klicks / 10 ergibt mil bei 1/10 mrad-Klicks. Bei anderen Klickverstellungen muss die Formel angepasst werden!</t>
  </si>
  <si>
    <t>Notwendige Vorneigung</t>
  </si>
  <si>
    <t>Negativer Wert = keine Vorneigung notwendig</t>
  </si>
  <si>
    <t>Vorneigung festlegen - einfacher Weg 2. Beispiel</t>
  </si>
  <si>
    <t>Custom</t>
  </si>
  <si>
    <t>350 cm (entspricht 35 MRAD oder mil)</t>
  </si>
  <si>
    <t>Wie weit kann ich mit der Vorneigung schießen?</t>
  </si>
  <si>
    <t>3. Vorneigung der Montage eingeben in MOA</t>
  </si>
  <si>
    <t>4. Maximaler Geschossabfall in mil und Klicks</t>
  </si>
  <si>
    <t>z.B. in Streklok Pro berechnen</t>
  </si>
  <si>
    <t>1. Wert = mil, 2. Wert Klicks bei 1/10 mrad-Klicks. Bei anderen Klickverstellungen muss die Formel angepasst werden!</t>
  </si>
  <si>
    <t>Maximale Schussdistanz eintragen laut Strelok Pro</t>
  </si>
  <si>
    <t>Wie weit kann ich mit der Vorneigung schießen? Beispiel 2</t>
  </si>
  <si>
    <t>1. Wert = mil, 2. Wert mil Klicks 1/10 mrad-Klicks. Bei anderen Klickverstellungen muss die Formel angepasst werden!</t>
  </si>
  <si>
    <t>&gt; 2.000</t>
  </si>
  <si>
    <t>Kann ich noch auf 100 m schießen, ohne das Absehen zu benutzen?</t>
  </si>
  <si>
    <t>2. Vorneigung Montage ermitteln und als MOA-Wert eintragen</t>
  </si>
  <si>
    <t>3. Vorneigung Gesamt (Summe aus 1. und 2.)</t>
  </si>
  <si>
    <t>4. Maximalen Verstellweg Höhe des ZF eingeben in Zentimeter auf 100 m</t>
  </si>
  <si>
    <t>5. Verstellweg Rest (muss positiv sein!)</t>
  </si>
  <si>
    <t>1. Wert = mil, 2. Wert MOA bei 1/10 mrad-Klicks. Bei anderen Klickverstellungen muss die Formel angepasst werden!
Ein negativer Wert bedeutet, dass man nicht mehr auf 100 m schießen kann.</t>
  </si>
  <si>
    <t>Kann ich noch auf 100 m schießen, ohne das Absehen zu benutzen? Beispiel 2</t>
  </si>
  <si>
    <t>SPUHR</t>
  </si>
  <si>
    <t>Vorneigung .308 Win</t>
  </si>
  <si>
    <t>Zielfernrohr</t>
  </si>
  <si>
    <t>Verstellbereich bei 100 m</t>
  </si>
  <si>
    <t>notwendige Vorneigung bei Entfernung in m bei einem Geschoss .308 Win 168 gr BC 0.251 G7 mit einer V0 von 812 m/s</t>
  </si>
  <si>
    <t>cm</t>
  </si>
  <si>
    <t>1/2 mil</t>
  </si>
  <si>
    <t>100</t>
  </si>
  <si>
    <t>200</t>
  </si>
  <si>
    <t>300</t>
  </si>
  <si>
    <t>400</t>
  </si>
  <si>
    <t>500</t>
  </si>
  <si>
    <t>600</t>
  </si>
  <si>
    <t>700</t>
  </si>
  <si>
    <t>800</t>
  </si>
  <si>
    <t>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</si>
  <si>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</si>
  <si>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</si>
  <si>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</si>
  <si>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</si>
  <si>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</si>
  <si>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</si>
  <si>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</si>
  <si>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</si>
  <si>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</si>
  <si>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</si>
  <si>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</si>
  <si>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ok</t>
  </si>
  <si>
    <t>V1</t>
  </si>
  <si>
    <t>V2</t>
  </si>
  <si>
    <t>V3</t>
  </si>
  <si>
    <t>A</t>
  </si>
  <si>
    <t>Athlon Ares ETR 4.5-30×56</t>
  </si>
  <si>
    <t>Athlon Cronus BTR 4.5-29 × 56</t>
  </si>
  <si>
    <t>Kahles 318i 3-18x50</t>
  </si>
  <si>
    <t>DDoptics V6 5-30×56 DDMP</t>
  </si>
  <si>
    <t>Kahles 525i 5-25x56</t>
  </si>
  <si>
    <t>Vortex Razor HD Gen II 4,5-27x56</t>
  </si>
  <si>
    <t>Minox ZP5 5-25x56</t>
  </si>
  <si>
    <t>S&amp;B 5-45x56 PM II HP</t>
  </si>
  <si>
    <t>Meopta Optika6 3-18x50 RD FFP</t>
  </si>
  <si>
    <t>S&amp;B 5-25x56 PM II</t>
  </si>
  <si>
    <t>S&amp;B 3-20x50 PM II</t>
  </si>
  <si>
    <t>S&amp;B 3-27x56 PM II HP</t>
  </si>
  <si>
    <t>Steiner M5Xi 3-15x50</t>
  </si>
  <si>
    <t>Steiner M5Xi 5-25x56</t>
  </si>
  <si>
    <t>Steiner M7Xi IFS 4-28x56</t>
  </si>
  <si>
    <t>Kahles 624i 6-24x56</t>
  </si>
  <si>
    <t>Kahles 312i 3-12x50</t>
  </si>
  <si>
    <t>S&amp;B 3-12x50 PM II</t>
  </si>
  <si>
    <t>S&amp;B 12-50x56 PM II 1/8 MOA</t>
  </si>
  <si>
    <t>Vortex Viper PST Gen II 5-25x50</t>
  </si>
  <si>
    <t>Kahles K1050 10-50x56</t>
  </si>
  <si>
    <t>Geschossabfall in mil</t>
  </si>
  <si>
    <t>Mit Vorneigung V1</t>
  </si>
  <si>
    <t>Mit Vorneigung V2</t>
  </si>
  <si>
    <t>Mit Vorneigung V3</t>
  </si>
  <si>
    <t>Vorneigung .338 LM</t>
  </si>
  <si>
    <t>notwendige Vorneigung bei Entfernung in m bei einem Geschoss .338 LM 300 gr BC 0.417 G7 mit einer V0 von 822 m/s</t>
  </si>
  <si>
    <t>Berechnungen</t>
  </si>
  <si>
    <t>Element</t>
  </si>
  <si>
    <t>Formel</t>
  </si>
  <si>
    <t>Beispiel Radius in m</t>
  </si>
  <si>
    <t>Kreisbogenstrecke in m</t>
  </si>
  <si>
    <t>1/360 also GRAD</t>
  </si>
  <si>
    <t>1/60 also MOA in cm</t>
  </si>
  <si>
    <t>Kreisumfang</t>
  </si>
  <si>
    <t>2 x Radius x Pi</t>
  </si>
  <si>
    <t>Vollkreis</t>
  </si>
  <si>
    <t>Bogenminute Grad</t>
  </si>
  <si>
    <t>360 Grad</t>
  </si>
  <si>
    <t>1 rad in Grad</t>
  </si>
  <si>
    <t>1 mrad in Grad</t>
  </si>
  <si>
    <t>Radiant</t>
  </si>
  <si>
    <t>1 rad = 180° / Pi</t>
  </si>
  <si>
    <t>Radius in m</t>
  </si>
  <si>
    <t>Kreisbogen m für mrad</t>
  </si>
  <si>
    <t>Kreisbogen cm für mrad</t>
  </si>
  <si>
    <t>Bogengrad</t>
  </si>
  <si>
    <t>Kreisbogen</t>
  </si>
  <si>
    <t>Pi x r x Alpha / 180°</t>
  </si>
  <si>
    <t xml:space="preserve">Vorneigung in </t>
  </si>
  <si>
    <t>100 m mil in cm</t>
  </si>
  <si>
    <t>100 m MOA in cm</t>
  </si>
  <si>
    <t>Anleitung:</t>
  </si>
  <si>
    <t>1. In Strelok oder anderem Programm den Geschossabfall zwischen 100 und 2km berechnen.</t>
  </si>
  <si>
    <t>2. Werte in Tabelle eintragen bei "Geschossabfall in mil"</t>
  </si>
  <si>
    <t>3. Evtl. Vorneigungen V1 bis V3 anpassen aber nur in der "cm"-Spalte. Die MOA-Werte ergeben sich dann.</t>
  </si>
  <si>
    <t>Erläuterungen ansonsten im Video ansehen.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</si>
</sst>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6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sz val="10"/>
      <color indexed="14"/>
      <name val="Helvetica Neue"/>
    </font>
    <font>
      <b val="1"/>
      <sz val="10"/>
      <color indexed="15"/>
      <name val="Helvetica Neue"/>
    </font>
    <font>
      <sz val="11"/>
      <color indexed="8"/>
      <name val="Helvetica Neue"/>
    </font>
  </fonts>
  <fills count="1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8"/>
      </bottom>
      <diagonal/>
    </border>
    <border>
      <left style="thin">
        <color indexed="17"/>
      </left>
      <right style="thin">
        <color indexed="18"/>
      </right>
      <top style="thin">
        <color indexed="18"/>
      </top>
      <bottom style="thin">
        <color indexed="17"/>
      </bottom>
      <diagonal/>
    </border>
    <border>
      <left style="thin">
        <color indexed="18"/>
      </left>
      <right style="dotted">
        <color indexed="18"/>
      </right>
      <top style="thin">
        <color indexed="18"/>
      </top>
      <bottom style="dotted">
        <color indexed="18"/>
      </bottom>
      <diagonal/>
    </border>
    <border>
      <left style="dotted">
        <color indexed="18"/>
      </left>
      <right style="dotted">
        <color indexed="18"/>
      </right>
      <top style="thin">
        <color indexed="18"/>
      </top>
      <bottom style="dotted">
        <color indexed="18"/>
      </bottom>
      <diagonal/>
    </border>
    <border>
      <left style="dotted">
        <color indexed="18"/>
      </left>
      <right style="thin">
        <color indexed="17"/>
      </right>
      <top style="thin">
        <color indexed="18"/>
      </top>
      <bottom style="dotted">
        <color indexed="18"/>
      </bottom>
      <diagonal/>
    </border>
    <border>
      <left style="thin">
        <color indexed="17"/>
      </left>
      <right style="thin">
        <color indexed="18"/>
      </right>
      <top style="thin">
        <color indexed="17"/>
      </top>
      <bottom style="thin">
        <color indexed="17"/>
      </bottom>
      <diagonal/>
    </border>
    <border>
      <left style="thin">
        <color indexed="18"/>
      </left>
      <right style="dotted">
        <color indexed="18"/>
      </right>
      <top style="dotted">
        <color indexed="18"/>
      </top>
      <bottom style="dotted">
        <color indexed="18"/>
      </bottom>
      <diagonal/>
    </border>
    <border>
      <left style="dotted">
        <color indexed="18"/>
      </left>
      <right style="dotted">
        <color indexed="18"/>
      </right>
      <top style="dotted">
        <color indexed="18"/>
      </top>
      <bottom style="dotted">
        <color indexed="18"/>
      </bottom>
      <diagonal/>
    </border>
    <border>
      <left style="dotted">
        <color indexed="18"/>
      </left>
      <right style="thin">
        <color indexed="17"/>
      </right>
      <top style="dotted">
        <color indexed="18"/>
      </top>
      <bottom style="dotted">
        <color indexed="18"/>
      </bottom>
      <diagonal/>
    </border>
    <border>
      <left style="thin">
        <color indexed="18"/>
      </left>
      <right style="dotted">
        <color indexed="18"/>
      </right>
      <top style="dotted">
        <color indexed="18"/>
      </top>
      <bottom style="thin">
        <color indexed="17"/>
      </bottom>
      <diagonal/>
    </border>
    <border>
      <left style="dotted">
        <color indexed="18"/>
      </left>
      <right style="dotted">
        <color indexed="18"/>
      </right>
      <top style="dotted">
        <color indexed="18"/>
      </top>
      <bottom style="thin">
        <color indexed="17"/>
      </bottom>
      <diagonal/>
    </border>
    <border>
      <left style="dotted">
        <color indexed="18"/>
      </left>
      <right style="thin">
        <color indexed="17"/>
      </right>
      <top style="dotted">
        <color indexed="18"/>
      </top>
      <bottom style="thin">
        <color indexed="17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2" fontId="0" fillId="4" borderId="4" applyNumberFormat="1" applyFont="1" applyFill="1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fillId="4" borderId="7" applyNumberFormat="1" applyFont="1" applyFill="1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fillId="4" borderId="7" applyNumberFormat="0" applyFont="1" applyFill="1" applyBorder="1" applyAlignment="1" applyProtection="0">
      <alignment vertical="top" wrapText="1"/>
    </xf>
    <xf numFmtId="0" fontId="3" fillId="4" borderId="7" applyNumberFormat="1" applyFont="1" applyFill="1" applyBorder="1" applyAlignment="1" applyProtection="0">
      <alignment vertical="top" wrapText="1"/>
    </xf>
    <xf numFmtId="59" fontId="3" fillId="4" borderId="7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vertical="top" wrapText="1"/>
    </xf>
    <xf numFmtId="2" fontId="0" fillId="4" borderId="7" applyNumberFormat="1" applyFont="1" applyFill="1" applyBorder="1" applyAlignment="1" applyProtection="0">
      <alignment vertical="top" wrapText="1"/>
    </xf>
    <xf numFmtId="59" fontId="3" fillId="4" borderId="8" applyNumberFormat="1" applyFont="1" applyFill="1" applyBorder="1" applyAlignment="1" applyProtection="0">
      <alignment vertical="top" wrapText="1"/>
    </xf>
    <xf numFmtId="1" fontId="3" fillId="4" borderId="7" applyNumberFormat="1" applyFont="1" applyFill="1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  <xf numFmtId="0" fontId="2" borderId="10" applyNumberFormat="1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borderId="10" applyNumberFormat="1" applyFont="1" applyFill="0" applyBorder="1" applyAlignment="1" applyProtection="0">
      <alignment horizontal="right" vertical="top" wrapText="1"/>
    </xf>
    <xf numFmtId="0" fontId="0" applyNumberFormat="1" applyFont="1" applyFill="0" applyBorder="0" applyAlignment="1" applyProtection="0">
      <alignment vertical="top" wrapText="1"/>
    </xf>
    <xf numFmtId="1" fontId="0" fillId="4" borderId="7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4" fillId="5" borderId="12" applyNumberFormat="1" applyFont="1" applyFill="1" applyBorder="1" applyAlignment="1" applyProtection="0">
      <alignment vertical="top" wrapText="1"/>
    </xf>
    <xf numFmtId="49" fontId="4" fillId="5" borderId="12" applyNumberFormat="1" applyFont="1" applyFill="1" applyBorder="1" applyAlignment="1" applyProtection="0">
      <alignment vertical="top"/>
    </xf>
    <xf numFmtId="0" fontId="4" fillId="5" borderId="12" applyNumberFormat="0" applyFont="1" applyFill="1" applyBorder="1" applyAlignment="1" applyProtection="0">
      <alignment vertical="top"/>
    </xf>
    <xf numFmtId="0" fontId="4" fillId="5" borderId="12" applyNumberFormat="0" applyFont="1" applyFill="1" applyBorder="1" applyAlignment="1" applyProtection="0">
      <alignment vertical="top" wrapText="1"/>
    </xf>
    <xf numFmtId="0" fontId="4" fillId="5" borderId="13" applyNumberFormat="0" applyFont="1" applyFill="1" applyBorder="1" applyAlignment="1" applyProtection="0">
      <alignment vertical="top" wrapText="1"/>
    </xf>
    <xf numFmtId="49" fontId="4" fillId="6" borderId="13" applyNumberFormat="1" applyFont="1" applyFill="1" applyBorder="1" applyAlignment="1" applyProtection="0">
      <alignment vertical="top" wrapText="1"/>
    </xf>
    <xf numFmtId="49" fontId="4" fillId="7" borderId="13" applyNumberFormat="1" applyFont="1" applyFill="1" applyBorder="1" applyAlignment="1" applyProtection="0">
      <alignment vertical="top" wrapText="1"/>
    </xf>
    <xf numFmtId="49" fontId="4" fillId="8" borderId="13" applyNumberFormat="1" applyFont="1" applyFill="1" applyBorder="1" applyAlignment="1" applyProtection="0">
      <alignment vertical="top" wrapText="1"/>
    </xf>
    <xf numFmtId="49" fontId="4" fillId="9" borderId="13" applyNumberFormat="1" applyFont="1" applyFill="1" applyBorder="1" applyAlignment="1" applyProtection="0">
      <alignment vertical="top" wrapText="1"/>
    </xf>
    <xf numFmtId="49" fontId="4" fillId="10" borderId="13" applyNumberFormat="1" applyFont="1" applyFill="1" applyBorder="1" applyAlignment="1" applyProtection="0">
      <alignment vertical="top" wrapText="1"/>
    </xf>
    <xf numFmtId="49" fontId="4" fillId="11" borderId="13" applyNumberFormat="1" applyFont="1" applyFill="1" applyBorder="1" applyAlignment="1" applyProtection="0">
      <alignment vertical="top" wrapText="1"/>
    </xf>
    <xf numFmtId="49" fontId="4" fillId="12" borderId="13" applyNumberFormat="1" applyFont="1" applyFill="1" applyBorder="1" applyAlignment="1" applyProtection="0">
      <alignment vertical="top" wrapText="1"/>
    </xf>
    <xf numFmtId="0" fontId="4" fillId="13" borderId="14" applyNumberFormat="0" applyFont="1" applyFill="1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0" borderId="16" applyNumberFormat="0" applyFont="1" applyFill="0" applyBorder="1" applyAlignment="1" applyProtection="0">
      <alignment vertical="top" wrapText="1"/>
    </xf>
    <xf numFmtId="0" fontId="0" borderId="17" applyNumberFormat="0" applyFont="1" applyFill="0" applyBorder="1" applyAlignment="1" applyProtection="0">
      <alignment vertical="top" wrapText="1"/>
    </xf>
    <xf numFmtId="0" fontId="4" fillId="13" borderId="18" applyNumberFormat="0" applyFont="1" applyFill="1" applyBorder="1" applyAlignment="1" applyProtection="0">
      <alignment vertical="top" wrapText="1"/>
    </xf>
    <xf numFmtId="0" fontId="0" fillId="14" borderId="19" applyNumberFormat="0" applyFont="1" applyFill="1" applyBorder="1" applyAlignment="1" applyProtection="0">
      <alignment vertical="top" wrapText="1"/>
    </xf>
    <xf numFmtId="59" fontId="0" fillId="14" borderId="20" applyNumberFormat="1" applyFont="1" applyFill="1" applyBorder="1" applyAlignment="1" applyProtection="0">
      <alignment vertical="top" wrapText="1"/>
    </xf>
    <xf numFmtId="49" fontId="0" fillId="14" borderId="20" applyNumberFormat="1" applyFont="1" applyFill="1" applyBorder="1" applyAlignment="1" applyProtection="0">
      <alignment vertical="top" wrapText="1"/>
    </xf>
    <xf numFmtId="49" fontId="0" fillId="14" borderId="21" applyNumberFormat="1" applyFont="1" applyFill="1" applyBorder="1" applyAlignment="1" applyProtection="0">
      <alignment vertical="top" wrapText="1"/>
    </xf>
    <xf numFmtId="49" fontId="4" fillId="13" borderId="18" applyNumberFormat="1" applyFont="1" applyFill="1" applyBorder="1" applyAlignment="1" applyProtection="0">
      <alignment vertical="top" wrapText="1"/>
    </xf>
    <xf numFmtId="0" fontId="0" borderId="19" applyNumberFormat="1" applyFont="1" applyFill="0" applyBorder="1" applyAlignment="1" applyProtection="0">
      <alignment vertical="top" wrapText="1"/>
    </xf>
    <xf numFmtId="59" fontId="0" borderId="20" applyNumberFormat="1" applyFont="1" applyFill="0" applyBorder="1" applyAlignment="1" applyProtection="0">
      <alignment vertical="top" wrapText="1"/>
    </xf>
    <xf numFmtId="49" fontId="0" borderId="20" applyNumberFormat="1" applyFont="1" applyFill="0" applyBorder="1" applyAlignment="1" applyProtection="0">
      <alignment vertical="top" wrapText="1"/>
    </xf>
    <xf numFmtId="49" fontId="0" borderId="21" applyNumberFormat="1" applyFont="1" applyFill="0" applyBorder="1" applyAlignment="1" applyProtection="0">
      <alignment vertical="top" wrapText="1"/>
    </xf>
    <xf numFmtId="0" fontId="0" fillId="14" borderId="19" applyNumberFormat="1" applyFont="1" applyFill="1" applyBorder="1" applyAlignment="1" applyProtection="0">
      <alignment vertical="top" wrapText="1"/>
    </xf>
    <xf numFmtId="0" fontId="0" fillId="14" borderId="20" applyNumberFormat="0" applyFont="1" applyFill="1" applyBorder="1" applyAlignment="1" applyProtection="0">
      <alignment vertical="top" wrapText="1"/>
    </xf>
    <xf numFmtId="0" fontId="0" fillId="14" borderId="21" applyNumberFormat="0" applyFont="1" applyFill="1" applyBorder="1" applyAlignment="1" applyProtection="0">
      <alignment vertical="top" wrapText="1"/>
    </xf>
    <xf numFmtId="0" fontId="0" borderId="19" applyNumberFormat="0" applyFont="1" applyFill="0" applyBorder="1" applyAlignment="1" applyProtection="0">
      <alignment vertical="top" wrapText="1"/>
    </xf>
    <xf numFmtId="0" fontId="0" borderId="20" applyNumberFormat="0" applyFont="1" applyFill="0" applyBorder="1" applyAlignment="1" applyProtection="0">
      <alignment vertical="top" wrapText="1"/>
    </xf>
    <xf numFmtId="0" fontId="0" borderId="20" applyNumberFormat="1" applyFont="1" applyFill="0" applyBorder="1" applyAlignment="1" applyProtection="0">
      <alignment vertical="top" wrapText="1"/>
    </xf>
    <xf numFmtId="0" fontId="0" borderId="21" applyNumberFormat="1" applyFont="1" applyFill="0" applyBorder="1" applyAlignment="1" applyProtection="0">
      <alignment vertical="top" wrapText="1"/>
    </xf>
    <xf numFmtId="0" fontId="0" borderId="21" applyNumberFormat="0" applyFont="1" applyFill="0" applyBorder="1" applyAlignment="1" applyProtection="0">
      <alignment vertical="top" wrapText="1"/>
    </xf>
    <xf numFmtId="0" fontId="0" fillId="14" borderId="22" applyNumberFormat="1" applyFont="1" applyFill="1" applyBorder="1" applyAlignment="1" applyProtection="0">
      <alignment vertical="top" wrapText="1"/>
    </xf>
    <xf numFmtId="59" fontId="0" fillId="14" borderId="23" applyNumberFormat="1" applyFont="1" applyFill="1" applyBorder="1" applyAlignment="1" applyProtection="0">
      <alignment vertical="top" wrapText="1"/>
    </xf>
    <xf numFmtId="0" fontId="0" fillId="14" borderId="23" applyNumberFormat="0" applyFont="1" applyFill="1" applyBorder="1" applyAlignment="1" applyProtection="0">
      <alignment vertical="top" wrapText="1"/>
    </xf>
    <xf numFmtId="0" fontId="0" fillId="14" borderId="24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14" borderId="20" applyNumberFormat="1" applyFont="1" applyFill="1" applyBorder="1" applyAlignment="1" applyProtection="0">
      <alignment vertical="top" wrapText="1"/>
    </xf>
    <xf numFmtId="0" fontId="0" fillId="14" borderId="21" applyNumberFormat="1" applyFont="1" applyFill="1" applyBorder="1" applyAlignment="1" applyProtection="0">
      <alignment vertical="top" wrapText="1"/>
    </xf>
    <xf numFmtId="0" fontId="0" borderId="22" applyNumberFormat="1" applyFont="1" applyFill="0" applyBorder="1" applyAlignment="1" applyProtection="0">
      <alignment vertical="top" wrapText="1"/>
    </xf>
    <xf numFmtId="59" fontId="0" borderId="23" applyNumberFormat="1" applyFont="1" applyFill="0" applyBorder="1" applyAlignment="1" applyProtection="0">
      <alignment vertical="top" wrapText="1"/>
    </xf>
    <xf numFmtId="0" fontId="0" borderId="23" applyNumberFormat="0" applyFont="1" applyFill="0" applyBorder="1" applyAlignment="1" applyProtection="0">
      <alignment vertical="top" wrapText="1"/>
    </xf>
    <xf numFmtId="0" fontId="0" borderId="24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7" applyNumberFormat="0" applyFont="1" applyFill="1" applyBorder="1" applyAlignment="1" applyProtection="0">
      <alignment vertical="top" wrapText="1"/>
    </xf>
    <xf numFmtId="49" fontId="2" fillId="2" borderId="7" applyNumberFormat="1" applyFont="1" applyFill="1" applyBorder="1" applyAlignment="1" applyProtection="0">
      <alignment vertical="top" wrapText="1"/>
    </xf>
    <xf numFmtId="2" fontId="0" borderId="7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/>
    </xf>
    <xf numFmtId="0" fontId="0" borderId="7" applyNumberFormat="0" applyFont="1" applyFill="0" applyBorder="1" applyAlignment="1" applyProtection="0">
      <alignment vertical="top"/>
    </xf>
  </cellXfs>
  <cellStyles count="1">
    <cellStyle name="Normal" xfId="0" builtinId="0"/>
  </cellStyles>
  <dxfs count="10">
    <dxf>
      <font>
        <color rgb="ff000000"/>
      </font>
      <fill>
        <patternFill patternType="solid">
          <fgColor indexed="28"/>
          <bgColor indexed="29"/>
        </patternFill>
      </fill>
    </dxf>
    <dxf>
      <font>
        <color rgb="ff000000"/>
      </font>
      <fill>
        <patternFill patternType="solid">
          <fgColor indexed="28"/>
          <bgColor indexed="30"/>
        </patternFill>
      </fill>
    </dxf>
    <dxf>
      <font>
        <color rgb="ff000000"/>
      </font>
      <fill>
        <patternFill patternType="solid">
          <fgColor indexed="28"/>
          <bgColor indexed="31"/>
        </patternFill>
      </fill>
    </dxf>
    <dxf>
      <font>
        <color rgb="ff000000"/>
      </font>
      <fill>
        <patternFill patternType="solid">
          <fgColor indexed="28"/>
          <bgColor indexed="32"/>
        </patternFill>
      </fill>
    </dxf>
    <dxf>
      <font>
        <color rgb="ff000000"/>
      </font>
      <fill>
        <patternFill patternType="solid">
          <fgColor indexed="28"/>
          <bgColor indexed="33"/>
        </patternFill>
      </fill>
    </dxf>
    <dxf>
      <font>
        <color rgb="ff000000"/>
      </font>
      <fill>
        <patternFill patternType="solid">
          <fgColor indexed="28"/>
          <bgColor indexed="29"/>
        </patternFill>
      </fill>
    </dxf>
    <dxf>
      <font>
        <color rgb="ff000000"/>
      </font>
      <fill>
        <patternFill patternType="solid">
          <fgColor indexed="28"/>
          <bgColor indexed="30"/>
        </patternFill>
      </fill>
    </dxf>
    <dxf>
      <font>
        <color rgb="ff000000"/>
      </font>
      <fill>
        <patternFill patternType="solid">
          <fgColor indexed="28"/>
          <bgColor indexed="31"/>
        </patternFill>
      </fill>
    </dxf>
    <dxf>
      <font>
        <color rgb="ff000000"/>
      </font>
      <fill>
        <patternFill patternType="solid">
          <fgColor indexed="28"/>
          <bgColor indexed="32"/>
        </patternFill>
      </fill>
    </dxf>
    <dxf>
      <font>
        <color rgb="ff000000"/>
      </font>
      <fill>
        <patternFill patternType="solid">
          <fgColor indexed="28"/>
          <bgColor indexed="3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ae232"/>
      <rgbColor rgb="ffed220b"/>
      <rgbColor rgb="fffefefe"/>
      <rgbColor rgb="ff1275ef"/>
      <rgbColor rgb="ffbfbfbf"/>
      <rgbColor rgb="ff7f7f7f"/>
      <rgbColor rgb="ff69a2ef"/>
      <rgbColor rgb="ff36ce00"/>
      <rgbColor rgb="ffa5cc1c"/>
      <rgbColor rgb="ffe49617"/>
      <rgbColor rgb="ffef840b"/>
      <rgbColor rgb="ffea6e03"/>
      <rgbColor rgb="ffe33e08"/>
      <rgbColor rgb="ff7f8996"/>
      <rgbColor rgb="ffe8e8e8"/>
      <rgbColor rgb="00000000"/>
      <rgbColor rgb="e5afe489"/>
      <rgbColor rgb="e5fffc98"/>
      <rgbColor rgb="e5ffd38a"/>
      <rgbColor rgb="e598efea"/>
      <rgbColor rgb="e5ff978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895349</xdr:colOff>
      <xdr:row>0</xdr:row>
      <xdr:rowOff>572060</xdr:rowOff>
    </xdr:from>
    <xdr:to>
      <xdr:col>6</xdr:col>
      <xdr:colOff>1193006</xdr:colOff>
      <xdr:row>0</xdr:row>
      <xdr:rowOff>859661</xdr:rowOff>
    </xdr:to>
    <xdr:sp>
      <xdr:nvSpPr>
        <xdr:cNvPr id="2" name="Achtung: Berechnete Felder sind farblich angelegt aber nicht geschützt!"/>
        <xdr:cNvSpPr txBox="1"/>
      </xdr:nvSpPr>
      <xdr:spPr>
        <a:xfrm>
          <a:off x="895349" y="572060"/>
          <a:ext cx="8565358" cy="28760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Achtung: Berechnete Felder sind farblich angelegt aber nicht geschützt!</a:t>
          </a:r>
        </a:p>
      </xdr:txBody>
    </xdr:sp>
    <xdr:clientData/>
  </xdr:twoCellAnchor>
  <xdr:twoCellAnchor>
    <xdr:from>
      <xdr:col>0</xdr:col>
      <xdr:colOff>895349</xdr:colOff>
      <xdr:row>17</xdr:row>
      <xdr:rowOff>66482</xdr:rowOff>
    </xdr:from>
    <xdr:to>
      <xdr:col>6</xdr:col>
      <xdr:colOff>1193006</xdr:colOff>
      <xdr:row>18</xdr:row>
      <xdr:rowOff>2929</xdr:rowOff>
    </xdr:to>
    <xdr:sp>
      <xdr:nvSpPr>
        <xdr:cNvPr id="3" name="Achtung: Bei Berechnungen in Strelok Pro oder Kestrel das „schlechteste Wetter“ wählen (hoher Luftdruck, kalt)."/>
        <xdr:cNvSpPr txBox="1"/>
      </xdr:nvSpPr>
      <xdr:spPr>
        <a:xfrm>
          <a:off x="895349" y="6591742"/>
          <a:ext cx="8565358" cy="2876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Achtung: Bei Berechnungen in Strelok Pro oder Kestrel das „schlechteste Wetter“ wählen (hoher Luftdruck, kalt).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3:CP158"/>
  <sheetViews>
    <sheetView workbookViewId="0" showGridLines="0" defaultGridColor="1">
      <pane topLeftCell="C4" xSplit="2" ySplit="3" activePane="bottomRight" state="frozen"/>
    </sheetView>
  </sheetViews>
  <sheetFormatPr defaultColWidth="16.3333" defaultRowHeight="19.9" customHeight="1" outlineLevelRow="0" outlineLevelCol="0"/>
  <cols>
    <col min="1" max="1" width="12" style="1" customWidth="1"/>
    <col min="2" max="2" width="31.1875" style="1" customWidth="1"/>
    <col min="3" max="6" width="16.3516" style="1" customWidth="1"/>
    <col min="7" max="7" width="54.7891" style="1" customWidth="1"/>
    <col min="8" max="8" width="31.1875" style="20" customWidth="1"/>
    <col min="9" max="12" width="16.3516" style="20" customWidth="1"/>
    <col min="13" max="13" width="54.7891" style="20" customWidth="1"/>
    <col min="14" max="14" width="31.1875" style="21" customWidth="1"/>
    <col min="15" max="18" width="16.3516" style="21" customWidth="1"/>
    <col min="19" max="19" width="54.7891" style="21" customWidth="1"/>
    <col min="20" max="20" width="31.1875" style="29" customWidth="1"/>
    <col min="21" max="24" width="16.3516" style="29" customWidth="1"/>
    <col min="25" max="25" width="54.7891" style="29" customWidth="1"/>
    <col min="26" max="26" width="31.1875" style="31" customWidth="1"/>
    <col min="27" max="30" width="16.3516" style="31" customWidth="1"/>
    <col min="31" max="31" width="54.7891" style="31" customWidth="1"/>
    <col min="32" max="32" width="31.1875" style="33" customWidth="1"/>
    <col min="33" max="36" width="16.3516" style="33" customWidth="1"/>
    <col min="37" max="37" width="54.7891" style="33" customWidth="1"/>
    <col min="38" max="38" width="28.0938" style="34" customWidth="1"/>
    <col min="39" max="41" width="7.375" style="34" customWidth="1"/>
    <col min="42" max="42" width="6.92188" style="34" customWidth="1"/>
    <col min="43" max="62" width="5.5" style="34" customWidth="1"/>
    <col min="63" max="63" width="28.0938" style="73" customWidth="1"/>
    <col min="64" max="66" width="7.375" style="73" customWidth="1"/>
    <col min="67" max="67" width="6.92188" style="73" customWidth="1"/>
    <col min="68" max="87" width="5.5" style="73" customWidth="1"/>
    <col min="88" max="89" width="16.3516" style="80" customWidth="1"/>
    <col min="90" max="90" width="16.4609" style="80" customWidth="1"/>
    <col min="91" max="91" width="19.6328" style="80" customWidth="1"/>
    <col min="92" max="93" width="21.6016" style="80" customWidth="1"/>
    <col min="94" max="94" width="23.0469" style="80" customWidth="1"/>
    <col min="95" max="16384" width="16.3516" style="80" customWidth="1"/>
  </cols>
  <sheetData>
    <row r="1" ht="81.3" customHeight="1"/>
    <row r="2" ht="27.65" customHeight="1">
      <c r="B2" t="s" s="2">
        <v>0</v>
      </c>
      <c r="C2" s="2"/>
      <c r="D2" s="2"/>
      <c r="E2" s="2"/>
      <c r="F2" s="2"/>
      <c r="G2" s="2"/>
    </row>
    <row r="3" ht="20.25" customHeight="1">
      <c r="B3" t="s" s="3">
        <v>1</v>
      </c>
      <c r="C3" t="s" s="3">
        <v>2</v>
      </c>
      <c r="D3" t="s" s="3">
        <v>3</v>
      </c>
      <c r="E3" t="s" s="3">
        <v>4</v>
      </c>
      <c r="F3" t="s" s="3">
        <v>5</v>
      </c>
      <c r="G3" t="s" s="3">
        <v>6</v>
      </c>
    </row>
    <row r="4" ht="32.25" customHeight="1">
      <c r="B4" t="s" s="4">
        <v>7</v>
      </c>
      <c r="C4" t="s" s="5">
        <v>8</v>
      </c>
      <c r="D4" s="6">
        <v>20</v>
      </c>
      <c r="E4" s="7">
        <f>D4*1/60/(180/PI()/1000)</f>
        <v>5.81776417331443</v>
      </c>
      <c r="F4" s="8"/>
      <c r="G4" t="s" s="9">
        <v>9</v>
      </c>
    </row>
    <row r="5" ht="32.05" customHeight="1">
      <c r="B5" t="s" s="10">
        <v>10</v>
      </c>
      <c r="C5" t="s" s="11">
        <v>11</v>
      </c>
      <c r="D5" s="12">
        <v>400</v>
      </c>
      <c r="E5" s="13">
        <f>D5/2/10</f>
        <v>20</v>
      </c>
      <c r="F5" s="14"/>
      <c r="G5" t="s" s="15">
        <v>12</v>
      </c>
    </row>
    <row r="6" ht="32.05" customHeight="1">
      <c r="B6" t="s" s="10">
        <v>13</v>
      </c>
      <c r="C6" s="16"/>
      <c r="D6" s="12">
        <v>500</v>
      </c>
      <c r="E6" s="17"/>
      <c r="F6" s="14"/>
      <c r="G6" s="14"/>
    </row>
    <row r="7" ht="32.05" customHeight="1">
      <c r="B7" t="s" s="10">
        <v>14</v>
      </c>
      <c r="C7" t="s" s="11">
        <v>15</v>
      </c>
      <c r="D7" s="12">
        <v>310</v>
      </c>
      <c r="E7" s="13">
        <f>D7/10</f>
        <v>31</v>
      </c>
      <c r="F7" s="14"/>
      <c r="G7" t="s" s="15">
        <v>16</v>
      </c>
    </row>
    <row r="8" ht="20.05" customHeight="1">
      <c r="B8" t="s" s="10">
        <v>17</v>
      </c>
      <c r="C8" s="16"/>
      <c r="D8" s="14"/>
      <c r="E8" s="18">
        <f>E7-E5-E4</f>
        <v>5.18223582668557</v>
      </c>
      <c r="F8" s="19">
        <f>E8*60*(180/PI()/1000)</f>
        <v>17.8152144786343</v>
      </c>
      <c r="G8" t="s" s="15">
        <v>18</v>
      </c>
    </row>
    <row r="10" ht="27.65" customHeight="1">
      <c r="H10" t="s" s="2">
        <v>19</v>
      </c>
      <c r="I10" s="2"/>
      <c r="J10" s="2"/>
      <c r="K10" s="2"/>
      <c r="L10" s="2"/>
      <c r="M10" s="2"/>
    </row>
    <row r="11" ht="20.25" customHeight="1">
      <c r="H11" t="s" s="3">
        <v>1</v>
      </c>
      <c r="I11" t="s" s="3">
        <v>2</v>
      </c>
      <c r="J11" t="s" s="3">
        <v>3</v>
      </c>
      <c r="K11" t="s" s="3">
        <v>4</v>
      </c>
      <c r="L11" t="s" s="3">
        <v>5</v>
      </c>
      <c r="M11" t="s" s="3">
        <v>6</v>
      </c>
    </row>
    <row r="12" ht="32.25" customHeight="1">
      <c r="H12" t="s" s="4">
        <v>7</v>
      </c>
      <c r="I12" t="s" s="5">
        <v>20</v>
      </c>
      <c r="J12" s="6">
        <v>20</v>
      </c>
      <c r="K12" s="7">
        <f>J12*1/60/(180/PI()/1000)</f>
        <v>5.81776417331443</v>
      </c>
      <c r="L12" s="8"/>
      <c r="M12" t="s" s="9">
        <v>9</v>
      </c>
    </row>
    <row r="13" ht="32.05" customHeight="1">
      <c r="H13" t="s" s="10">
        <v>10</v>
      </c>
      <c r="I13" t="s" s="11">
        <v>21</v>
      </c>
      <c r="J13" s="12">
        <v>350</v>
      </c>
      <c r="K13" s="13">
        <f>J13/2/10</f>
        <v>17.5</v>
      </c>
      <c r="L13" s="14"/>
      <c r="M13" t="s" s="15">
        <v>12</v>
      </c>
    </row>
    <row r="14" ht="32.05" customHeight="1">
      <c r="H14" t="s" s="10">
        <v>13</v>
      </c>
      <c r="I14" s="16"/>
      <c r="J14" s="12">
        <v>1100</v>
      </c>
      <c r="K14" s="17"/>
      <c r="L14" s="14"/>
      <c r="M14" s="14"/>
    </row>
    <row r="15" ht="32.05" customHeight="1">
      <c r="H15" t="s" s="10">
        <v>14</v>
      </c>
      <c r="I15" t="s" s="11">
        <v>15</v>
      </c>
      <c r="J15" s="12">
        <v>114</v>
      </c>
      <c r="K15" s="13">
        <f>J15/10</f>
        <v>11.4</v>
      </c>
      <c r="L15" s="14"/>
      <c r="M15" t="s" s="15">
        <v>16</v>
      </c>
    </row>
    <row r="16" ht="20.05" customHeight="1">
      <c r="H16" t="s" s="10">
        <v>17</v>
      </c>
      <c r="I16" s="16"/>
      <c r="J16" s="14"/>
      <c r="K16" s="18">
        <f>K15-K13-K12</f>
        <v>-11.9177641733144</v>
      </c>
      <c r="L16" s="19">
        <f>K16*60*(180/PI()/1000)</f>
        <v>-40.970255301788</v>
      </c>
      <c r="M16" t="s" s="15">
        <v>18</v>
      </c>
    </row>
    <row r="18" ht="27.65" customHeight="1">
      <c r="N18" t="s" s="2">
        <v>22</v>
      </c>
      <c r="O18" s="2"/>
      <c r="P18" s="2"/>
      <c r="Q18" s="2"/>
      <c r="R18" s="2"/>
      <c r="S18" s="2"/>
    </row>
    <row r="19" ht="20.25" customHeight="1">
      <c r="N19" t="s" s="3">
        <v>1</v>
      </c>
      <c r="O19" t="s" s="3">
        <v>2</v>
      </c>
      <c r="P19" t="s" s="3">
        <v>3</v>
      </c>
      <c r="Q19" t="s" s="3">
        <v>4</v>
      </c>
      <c r="R19" s="22"/>
      <c r="S19" t="s" s="3">
        <v>6</v>
      </c>
    </row>
    <row r="20" ht="32.25" customHeight="1">
      <c r="N20" t="s" s="4">
        <v>7</v>
      </c>
      <c r="O20" t="s" s="5">
        <v>8</v>
      </c>
      <c r="P20" s="6">
        <v>20</v>
      </c>
      <c r="Q20" s="7">
        <f>P20*1/60/(180/PI()/1000)</f>
        <v>5.81776417331443</v>
      </c>
      <c r="R20" s="8"/>
      <c r="S20" t="s" s="9">
        <v>9</v>
      </c>
    </row>
    <row r="21" ht="32.05" customHeight="1">
      <c r="N21" t="s" s="10">
        <v>10</v>
      </c>
      <c r="O21" t="s" s="11">
        <v>11</v>
      </c>
      <c r="P21" s="12">
        <v>400</v>
      </c>
      <c r="Q21" s="13">
        <f>P21/2/10</f>
        <v>20</v>
      </c>
      <c r="R21" s="14"/>
      <c r="S21" t="s" s="15">
        <v>12</v>
      </c>
    </row>
    <row r="22" ht="32.05" customHeight="1">
      <c r="N22" t="s" s="10">
        <v>23</v>
      </c>
      <c r="O22" s="16"/>
      <c r="P22" s="12">
        <v>20</v>
      </c>
      <c r="Q22" s="23">
        <f>P22*1/60/(180/PI()/1000)</f>
        <v>5.81776417331443</v>
      </c>
      <c r="R22" s="14"/>
      <c r="S22" t="s" s="15">
        <v>9</v>
      </c>
    </row>
    <row r="23" ht="32.85" customHeight="1">
      <c r="N23" t="s" s="10">
        <v>24</v>
      </c>
      <c r="O23" t="s" s="11">
        <v>25</v>
      </c>
      <c r="P23" s="14"/>
      <c r="Q23" s="24">
        <f>Q21+Q22+Q20</f>
        <v>31.6355283466289</v>
      </c>
      <c r="R23" s="25">
        <f>Q23*10</f>
        <v>316.355283466289</v>
      </c>
      <c r="S23" t="s" s="15">
        <v>26</v>
      </c>
    </row>
    <row r="24" ht="33.7" customHeight="1">
      <c r="N24" t="s" s="10">
        <v>27</v>
      </c>
      <c r="O24" s="16"/>
      <c r="P24" s="26"/>
      <c r="Q24" s="27">
        <v>528</v>
      </c>
      <c r="R24" s="28"/>
      <c r="S24" s="14"/>
    </row>
    <row r="26" ht="27.65" customHeight="1">
      <c r="T26" t="s" s="2">
        <v>28</v>
      </c>
      <c r="U26" s="2"/>
      <c r="V26" s="2"/>
      <c r="W26" s="2"/>
      <c r="X26" s="2"/>
      <c r="Y26" s="2"/>
    </row>
    <row r="27" ht="20.25" customHeight="1">
      <c r="T27" t="s" s="3">
        <v>1</v>
      </c>
      <c r="U27" t="s" s="3">
        <v>2</v>
      </c>
      <c r="V27" t="s" s="3">
        <v>3</v>
      </c>
      <c r="W27" t="s" s="3">
        <v>4</v>
      </c>
      <c r="X27" s="22"/>
      <c r="Y27" t="s" s="3">
        <v>6</v>
      </c>
    </row>
    <row r="28" ht="32.25" customHeight="1">
      <c r="T28" t="s" s="4">
        <v>7</v>
      </c>
      <c r="U28" t="s" s="5">
        <v>20</v>
      </c>
      <c r="V28" s="6">
        <v>20</v>
      </c>
      <c r="W28" s="7">
        <f>V28*1/60/(180/PI()/1000)</f>
        <v>5.81776417331443</v>
      </c>
      <c r="X28" s="8"/>
      <c r="Y28" t="s" s="9">
        <v>9</v>
      </c>
    </row>
    <row r="29" ht="32.05" customHeight="1">
      <c r="T29" t="s" s="10">
        <v>10</v>
      </c>
      <c r="U29" t="s" s="11">
        <v>21</v>
      </c>
      <c r="V29" s="12">
        <v>350</v>
      </c>
      <c r="W29" s="13">
        <f>V29/2/10</f>
        <v>17.5</v>
      </c>
      <c r="X29" s="14"/>
      <c r="Y29" t="s" s="15">
        <v>12</v>
      </c>
    </row>
    <row r="30" ht="32.05" customHeight="1">
      <c r="T30" t="s" s="10">
        <v>23</v>
      </c>
      <c r="U30" s="16"/>
      <c r="V30" s="12">
        <v>30</v>
      </c>
      <c r="W30" s="23">
        <f>V30*1/60/(180/PI()/1000)</f>
        <v>8.72664625997165</v>
      </c>
      <c r="X30" s="14"/>
      <c r="Y30" t="s" s="15">
        <v>9</v>
      </c>
    </row>
    <row r="31" ht="32.85" customHeight="1">
      <c r="T31" t="s" s="10">
        <v>24</v>
      </c>
      <c r="U31" t="s" s="11">
        <v>25</v>
      </c>
      <c r="V31" s="14"/>
      <c r="W31" s="24">
        <f>W29+W30+W28</f>
        <v>32.0444104332861</v>
      </c>
      <c r="X31" s="25">
        <f>W31*10</f>
        <v>320.444104332861</v>
      </c>
      <c r="Y31" t="s" s="15">
        <v>29</v>
      </c>
    </row>
    <row r="32" ht="33.7" customHeight="1">
      <c r="T32" t="s" s="10">
        <v>27</v>
      </c>
      <c r="U32" s="16"/>
      <c r="V32" s="26"/>
      <c r="W32" t="s" s="30">
        <v>30</v>
      </c>
      <c r="X32" s="28"/>
      <c r="Y32" s="14"/>
    </row>
    <row r="34" ht="27.65" customHeight="1">
      <c r="Z34" t="s" s="2">
        <v>31</v>
      </c>
      <c r="AA34" s="2"/>
      <c r="AB34" s="2"/>
      <c r="AC34" s="2"/>
      <c r="AD34" s="2"/>
      <c r="AE34" s="2"/>
    </row>
    <row r="35" ht="20.25" customHeight="1">
      <c r="Z35" t="s" s="3">
        <v>1</v>
      </c>
      <c r="AA35" t="s" s="3">
        <v>2</v>
      </c>
      <c r="AB35" t="s" s="3">
        <v>3</v>
      </c>
      <c r="AC35" t="s" s="3">
        <v>4</v>
      </c>
      <c r="AD35" s="22"/>
      <c r="AE35" t="s" s="3">
        <v>6</v>
      </c>
    </row>
    <row r="36" ht="32.25" customHeight="1">
      <c r="Z36" t="s" s="4">
        <v>7</v>
      </c>
      <c r="AA36" t="s" s="5">
        <v>8</v>
      </c>
      <c r="AB36" s="6">
        <v>20</v>
      </c>
      <c r="AC36" s="7">
        <f>AB36*1/60/(180/PI()/1000)</f>
        <v>5.81776417331443</v>
      </c>
      <c r="AD36" s="8"/>
      <c r="AE36" t="s" s="9">
        <v>9</v>
      </c>
    </row>
    <row r="37" ht="32.05" customHeight="1">
      <c r="Z37" t="s" s="10">
        <v>32</v>
      </c>
      <c r="AA37" t="s" s="11">
        <v>11</v>
      </c>
      <c r="AB37" s="12">
        <v>30</v>
      </c>
      <c r="AC37" s="23">
        <f>AB37*1/60/(180/PI()/1000)</f>
        <v>8.72664625997165</v>
      </c>
      <c r="AD37" s="14"/>
      <c r="AE37" t="s" s="15">
        <v>9</v>
      </c>
    </row>
    <row r="38" ht="32.05" customHeight="1">
      <c r="Z38" t="s" s="10">
        <v>33</v>
      </c>
      <c r="AA38" s="16"/>
      <c r="AB38" s="32">
        <f>AB36+AB37</f>
        <v>50</v>
      </c>
      <c r="AC38" s="23">
        <f>AC36+AC37</f>
        <v>14.5444104332861</v>
      </c>
      <c r="AD38" s="14"/>
      <c r="AE38" s="14"/>
    </row>
    <row r="39" ht="32.05" customHeight="1">
      <c r="Z39" t="s" s="10">
        <v>34</v>
      </c>
      <c r="AA39" t="s" s="11">
        <v>11</v>
      </c>
      <c r="AB39" s="12">
        <v>400</v>
      </c>
      <c r="AC39" s="13">
        <f>AB39/10</f>
        <v>40</v>
      </c>
      <c r="AD39" s="14"/>
      <c r="AE39" s="14"/>
    </row>
    <row r="40" ht="68.05" customHeight="1">
      <c r="Z40" t="s" s="10">
        <v>35</v>
      </c>
      <c r="AA40" t="s" s="11">
        <v>25</v>
      </c>
      <c r="AB40" s="14"/>
      <c r="AC40" s="25">
        <f>AC39/2-AC38</f>
        <v>5.4555895667139</v>
      </c>
      <c r="AD40" s="19">
        <f>AC40*60*(180/PI()/1000)</f>
        <v>18.7549354156987</v>
      </c>
      <c r="AE40" t="s" s="15">
        <v>36</v>
      </c>
    </row>
    <row r="42" ht="27.65" customHeight="1">
      <c r="AF42" t="s" s="2">
        <v>37</v>
      </c>
      <c r="AG42" s="2"/>
      <c r="AH42" s="2"/>
      <c r="AI42" s="2"/>
      <c r="AJ42" s="2"/>
      <c r="AK42" s="2"/>
    </row>
    <row r="43" ht="20.25" customHeight="1">
      <c r="AF43" t="s" s="3">
        <v>1</v>
      </c>
      <c r="AG43" t="s" s="3">
        <v>2</v>
      </c>
      <c r="AH43" t="s" s="3">
        <v>3</v>
      </c>
      <c r="AI43" t="s" s="3">
        <v>4</v>
      </c>
      <c r="AJ43" s="22"/>
      <c r="AK43" t="s" s="3">
        <v>6</v>
      </c>
    </row>
    <row r="44" ht="32.25" customHeight="1">
      <c r="AF44" t="s" s="4">
        <v>7</v>
      </c>
      <c r="AG44" t="s" s="5">
        <v>20</v>
      </c>
      <c r="AH44" s="6">
        <v>20</v>
      </c>
      <c r="AI44" s="7">
        <f>AH44*1/60/(180/PI()/1000)</f>
        <v>5.81776417331443</v>
      </c>
      <c r="AJ44" s="8"/>
      <c r="AK44" t="s" s="9">
        <v>9</v>
      </c>
    </row>
    <row r="45" ht="32.05" customHeight="1">
      <c r="AF45" t="s" s="10">
        <v>32</v>
      </c>
      <c r="AG45" t="s" s="11">
        <v>38</v>
      </c>
      <c r="AH45" s="12">
        <v>20</v>
      </c>
      <c r="AI45" s="23">
        <f>AH45*1/60/(180/PI()/1000)</f>
        <v>5.81776417331443</v>
      </c>
      <c r="AJ45" s="14"/>
      <c r="AK45" t="s" s="15">
        <v>9</v>
      </c>
    </row>
    <row r="46" ht="32.05" customHeight="1">
      <c r="AF46" t="s" s="10">
        <v>33</v>
      </c>
      <c r="AG46" s="16"/>
      <c r="AH46" s="32">
        <f>AH44+AH45</f>
        <v>40</v>
      </c>
      <c r="AI46" s="23">
        <f>AI44+AI45</f>
        <v>11.6355283466289</v>
      </c>
      <c r="AJ46" s="14"/>
      <c r="AK46" s="14"/>
    </row>
    <row r="47" ht="32.05" customHeight="1">
      <c r="AF47" t="s" s="10">
        <v>34</v>
      </c>
      <c r="AG47" t="s" s="11">
        <v>11</v>
      </c>
      <c r="AH47" s="12">
        <v>350</v>
      </c>
      <c r="AI47" s="13">
        <f>AH47/10</f>
        <v>35</v>
      </c>
      <c r="AJ47" s="14"/>
      <c r="AK47" s="14"/>
    </row>
    <row r="48" ht="68.05" customHeight="1">
      <c r="AF48" t="s" s="10">
        <v>35</v>
      </c>
      <c r="AG48" t="s" s="11">
        <v>25</v>
      </c>
      <c r="AH48" s="14"/>
      <c r="AI48" s="25">
        <f>AI47/2-AI46</f>
        <v>5.8644716533711</v>
      </c>
      <c r="AJ48" s="19">
        <f>AI48*60*(180/PI()/1000)</f>
        <v>20.1605684887363</v>
      </c>
      <c r="AK48" t="s" s="15">
        <v>36</v>
      </c>
    </row>
    <row r="50" ht="27.65" customHeight="1">
      <c r="AL50" t="s" s="2">
        <v>39</v>
      </c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ht="19.95" customHeight="1">
      <c r="AL51" t="s" s="35">
        <v>40</v>
      </c>
      <c r="AM51" t="s" s="36">
        <v>41</v>
      </c>
      <c r="AN51" s="37"/>
      <c r="AO51" s="37"/>
      <c r="AP51" s="37"/>
      <c r="AQ51" t="s" s="36">
        <v>42</v>
      </c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</row>
    <row r="52" ht="19.95" customHeight="1">
      <c r="AL52" s="39"/>
      <c r="AM52" t="s" s="40">
        <v>43</v>
      </c>
      <c r="AN52" t="s" s="40">
        <v>5</v>
      </c>
      <c r="AO52" t="s" s="40">
        <v>4</v>
      </c>
      <c r="AP52" t="s" s="40">
        <v>44</v>
      </c>
      <c r="AQ52" t="s" s="41">
        <v>45</v>
      </c>
      <c r="AR52" t="s" s="41">
        <v>46</v>
      </c>
      <c r="AS52" t="s" s="41">
        <v>47</v>
      </c>
      <c r="AT52" t="s" s="42">
        <v>48</v>
      </c>
      <c r="AU52" t="s" s="42">
        <v>49</v>
      </c>
      <c r="AV52" t="s" s="42">
        <v>50</v>
      </c>
      <c r="AW52" t="s" s="43">
        <v>51</v>
      </c>
      <c r="AX52" t="s" s="43">
        <v>52</v>
      </c>
      <c r="AY52" t="s" s="43">
        <v>53</v>
      </c>
      <c r="AZ52" t="s" s="43">
        <v>54</v>
      </c>
      <c r="BA52" t="s" s="44">
        <v>55</v>
      </c>
      <c r="BB52" t="s" s="44">
        <v>56</v>
      </c>
      <c r="BC52" t="s" s="45">
        <v>57</v>
      </c>
      <c r="BD52" t="s" s="45">
        <v>58</v>
      </c>
      <c r="BE52" t="s" s="45">
        <v>59</v>
      </c>
      <c r="BF52" t="s" s="45">
        <v>60</v>
      </c>
      <c r="BG52" t="s" s="46">
        <v>61</v>
      </c>
      <c r="BH52" t="s" s="46">
        <v>62</v>
      </c>
      <c r="BI52" t="s" s="46">
        <v>63</v>
      </c>
      <c r="BJ52" t="s" s="46">
        <v>64</v>
      </c>
    </row>
    <row r="53" ht="8.5" customHeight="1">
      <c r="AL53" s="47"/>
      <c r="AM53" s="48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50"/>
    </row>
    <row r="54" ht="15.95" customHeight="1">
      <c r="AL54" s="51"/>
      <c r="AM54" s="52"/>
      <c r="AN54" s="53">
        <f>AM54/$CP$115</f>
        <v>0</v>
      </c>
      <c r="AO54" s="53">
        <f>AM54/$CO$124</f>
        <v>0</v>
      </c>
      <c r="AP54" s="53">
        <f>AO54/2</f>
        <v>0</v>
      </c>
      <c r="AQ54" t="s" s="54">
        <f>IF($AP54-AQ$77&gt;=0,"ok",IF($AP54-AQ$77+$AO$78&gt;=0,"V1",IF($AP54-AQ$77+$AO$79&gt;=0,"V2",IF($AP54-AQ$77+$AO$80&gt;=0,"V3","A"))))</f>
        <v>65</v>
      </c>
      <c r="AR54" t="s" s="54">
        <f>IF($AP54-AR$77&gt;=0,"ok",IF($AP54-AR$77+$AO$78&gt;=0,"V1",IF($AP54-AR$77+$AO$79&gt;=0,"V2",IF($AP54-AR$77+$AO$80&gt;=0,"V3","A"))))</f>
        <v>66</v>
      </c>
      <c r="AS54" t="s" s="54">
        <f>IF($AP54-AS$77&gt;=0,"ok",IF($AP54-AS$77+$AO$78&gt;=0,"V1",IF($AP54-AS$77+$AO$79&gt;=0,"V2",IF($AP54-AS$77+$AO$80&gt;=0,"V3","A"))))</f>
        <v>66</v>
      </c>
      <c r="AT54" t="s" s="54">
        <f>IF($AP54-AT$77&gt;=0,"ok",IF($AP54-AT$77+$AO$78&gt;=0,"V1",IF($AP54-AT$77+$AO$79&gt;=0,"V2",IF($AP54-AT$77+$AO$80&gt;=0,"V3","A"))))</f>
        <v>66</v>
      </c>
      <c r="AU54" t="s" s="54">
        <f>IF($AP54-AU$77&gt;=0,"ok",IF($AP54-AU$77+$AO$78&gt;=0,"V1",IF($AP54-AU$77+$AO$79&gt;=0,"V2",IF($AP54-AU$77+$AO$80&gt;=0,"V3","A"))))</f>
        <v>66</v>
      </c>
      <c r="AV54" t="s" s="54">
        <f>IF($AP54-AV$77&gt;=0,"ok",IF($AP54-AV$77+$AO$78&gt;=0,"V1",IF($AP54-AV$77+$AO$79&gt;=0,"V2",IF($AP54-AV$77+$AO$80&gt;=0,"V3","A"))))</f>
        <v>66</v>
      </c>
      <c r="AW54" t="s" s="54">
        <f>IF($AP54-AW$77&gt;=0,"ok",IF($AP54-AW$77+$AO$78&gt;=0,"V1",IF($AP54-AW$77+$AO$79&gt;=0,"V2",IF($AP54-AW$77+$AO$80&gt;=0,"V3","A"))))</f>
        <v>67</v>
      </c>
      <c r="AX54" t="s" s="54">
        <f>IF($AP54-AX$77&gt;=0,"ok",IF($AP54-AX$77+$AO$78&gt;=0,"V1",IF($AP54-AX$77+$AO$79&gt;=0,"V2",IF($AP54-AX$77+$AO$80&gt;=0,"V3","A"))))</f>
        <v>67</v>
      </c>
      <c r="AY54" t="s" s="54">
        <f>IF($AP54-AY$77&gt;=0,"ok",IF($AP54-AY$77+$AO$78&gt;=0,"V1",IF($AP54-AY$77+$AO$79&gt;=0,"V2",IF($AP54-AY$77+$AO$80&gt;=0,"V3","A"))))</f>
        <v>67</v>
      </c>
      <c r="AZ54" t="s" s="54">
        <f>IF($AP54-AZ$77&gt;=0,"ok",IF($AP54-AZ$77+$AO$78&gt;=0,"V1",IF($AP54-AZ$77+$AO$79&gt;=0,"V2",IF($AP54-AZ$77+$AO$80&gt;=0,"V3","A"))))</f>
        <v>68</v>
      </c>
      <c r="BA54" t="s" s="54">
        <f>IF($AP54-BA$77&gt;=0,"ok",IF($AP54-BA$77+$AO$78&gt;=0,"V1",IF($AP54-BA$77+$AO$79&gt;=0,"V2",IF($AP54-BA$77+$AO$80&gt;=0,"V3","A"))))</f>
        <v>68</v>
      </c>
      <c r="BB54" t="s" s="54">
        <f>IF($AP54-BB$77&gt;=0,"ok",IF($AP54-BB$77+$AO$78&gt;=0,"V1",IF($AP54-BB$77+$AO$79&gt;=0,"V2",IF($AP54-BB$77+$AO$80&gt;=0,"V3","A"))))</f>
        <v>69</v>
      </c>
      <c r="BC54" t="s" s="54">
        <f>IF($AP54-BC$77&gt;=0,"ok",IF($AP54-BC$77+$AO$78&gt;=0,"V1",IF($AP54-BC$77+$AO$79&gt;=0,"V2",IF($AP54-BC$77+$AO$80&gt;=0,"V3","A"))))</f>
        <v>69</v>
      </c>
      <c r="BD54" t="s" s="54">
        <f>IF($AP54-BD$77&gt;=0,"ok",IF($AP54-BD$77+$AO$78&gt;=0,"V1",IF($AP54-BD$77+$AO$79&gt;=0,"V2",IF($AP54-BD$77+$AO$80&gt;=0,"V3","A"))))</f>
        <v>69</v>
      </c>
      <c r="BE54" t="s" s="54">
        <f>IF($AP54-BE$77&gt;=0,"ok",IF($AP54-BE$77+$AO$78&gt;=0,"V1",IF($AP54-BE$77+$AO$79&gt;=0,"V2",IF($AP54-BE$77+$AO$80&gt;=0,"V3","A"))))</f>
        <v>69</v>
      </c>
      <c r="BF54" t="s" s="54">
        <f>IF($AP54-BF$77&gt;=0,"ok",IF($AP54-BF$77+$AO$78&gt;=0,"V1",IF($AP54-BF$77+$AO$79&gt;=0,"V2",IF($AP54-BF$77+$AO$80&gt;=0,"V3","A"))))</f>
        <v>69</v>
      </c>
      <c r="BG54" t="s" s="54">
        <f>IF($AP54-BG$77&gt;=0,"ok",IF($AP54-BG$77+$AO$78&gt;=0,"V1",IF($AP54-BG$77+$AO$79&gt;=0,"V2",IF($AP54-BG$77+$AO$80&gt;=0,"V3","A"))))</f>
        <v>69</v>
      </c>
      <c r="BH54" t="s" s="54">
        <f>IF($AP54-BH$77&gt;=0,"ok",IF($AP54-BH$77+$AO$78&gt;=0,"V1",IF($AP54-BH$77+$AO$79&gt;=0,"V2",IF($AP54-BH$77+$AO$80&gt;=0,"V3","A"))))</f>
        <v>69</v>
      </c>
      <c r="BI54" t="s" s="54">
        <f>IF($AP54-BI$77&gt;=0,"ok",IF($AP54-BI$77+$AO$78&gt;=0,"V1",IF($AP54-BI$77+$AO$79&gt;=0,"V2",IF($AP54-BI$77+$AO$80&gt;=0,"V3","A"))))</f>
        <v>69</v>
      </c>
      <c r="BJ54" t="s" s="55">
        <f>IF($AP54-BJ$77&gt;=0,"ok",IF($AP54-BJ$77+$AO$78&gt;=0,"V1",IF($AP54-BJ$77+$AO$79&gt;=0,"V2",IF($AP54-BJ$77+$AO$80&gt;=0,"V3","A"))))</f>
        <v>69</v>
      </c>
    </row>
    <row r="55" ht="15.95" customHeight="1">
      <c r="AL55" t="s" s="56">
        <v>70</v>
      </c>
      <c r="AM55" s="57">
        <v>320</v>
      </c>
      <c r="AN55" s="58">
        <f>AM55/$CP$115</f>
        <v>110.007896665118</v>
      </c>
      <c r="AO55" s="58">
        <f>AM55/$CO$124</f>
        <v>32</v>
      </c>
      <c r="AP55" s="58">
        <f>AO55/2</f>
        <v>16</v>
      </c>
      <c r="AQ55" t="s" s="59">
        <f>IF($AP55-AQ$77&gt;=0,"ok",IF($AP55-AQ$77+$AO$78&gt;=0,"V1",IF($AP55-AQ$77+$AO$79&gt;=0,"V2",IF($AP55-AQ$77+$AO$80&gt;=0,"V3","A"))))</f>
        <v>65</v>
      </c>
      <c r="AR55" t="s" s="59">
        <f>IF($AP55-AR$77&gt;=0,"ok",IF($AP55-AR$77+$AO$78&gt;=0,"V1",IF($AP55-AR$77+$AO$79&gt;=0,"V2",IF($AP55-AR$77+$AO$80&gt;=0,"V3","A"))))</f>
        <v>65</v>
      </c>
      <c r="AS55" t="s" s="59">
        <f>IF($AP55-AS$77&gt;=0,"ok",IF($AP55-AS$77+$AO$78&gt;=0,"V1",IF($AP55-AS$77+$AO$79&gt;=0,"V2",IF($AP55-AS$77+$AO$80&gt;=0,"V3","A"))))</f>
        <v>65</v>
      </c>
      <c r="AT55" t="s" s="59">
        <f>IF($AP55-AT$77&gt;=0,"ok",IF($AP55-AT$77+$AO$78&gt;=0,"V1",IF($AP55-AT$77+$AO$79&gt;=0,"V2",IF($AP55-AT$77+$AO$80&gt;=0,"V3","A"))))</f>
        <v>65</v>
      </c>
      <c r="AU55" t="s" s="59">
        <f>IF($AP55-AU$77&gt;=0,"ok",IF($AP55-AU$77+$AO$78&gt;=0,"V1",IF($AP55-AU$77+$AO$79&gt;=0,"V2",IF($AP55-AU$77+$AO$80&gt;=0,"V3","A"))))</f>
        <v>65</v>
      </c>
      <c r="AV55" t="s" s="59">
        <f>IF($AP55-AV$77&gt;=0,"ok",IF($AP55-AV$77+$AO$78&gt;=0,"V1",IF($AP55-AV$77+$AO$79&gt;=0,"V2",IF($AP55-AV$77+$AO$80&gt;=0,"V3","A"))))</f>
        <v>65</v>
      </c>
      <c r="AW55" t="s" s="59">
        <f>IF($AP55-AW$77&gt;=0,"ok",IF($AP55-AW$77+$AO$78&gt;=0,"V1",IF($AP55-AW$77+$AO$79&gt;=0,"V2",IF($AP55-AW$77+$AO$80&gt;=0,"V3","A"))))</f>
        <v>65</v>
      </c>
      <c r="AX55" t="s" s="59">
        <f>IF($AP55-AX$77&gt;=0,"ok",IF($AP55-AX$77+$AO$78&gt;=0,"V1",IF($AP55-AX$77+$AO$79&gt;=0,"V2",IF($AP55-AX$77+$AO$80&gt;=0,"V3","A"))))</f>
        <v>65</v>
      </c>
      <c r="AY55" t="s" s="59">
        <f>IF($AP55-AY$77&gt;=0,"ok",IF($AP55-AY$77+$AO$78&gt;=0,"V1",IF($AP55-AY$77+$AO$79&gt;=0,"V2",IF($AP55-AY$77+$AO$80&gt;=0,"V3","A"))))</f>
        <v>65</v>
      </c>
      <c r="AZ55" t="s" s="59">
        <f>IF($AP55-AZ$77&gt;=0,"ok",IF($AP55-AZ$77+$AO$78&gt;=0,"V1",IF($AP55-AZ$77+$AO$79&gt;=0,"V2",IF($AP55-AZ$77+$AO$80&gt;=0,"V3","A"))))</f>
        <v>65</v>
      </c>
      <c r="BA55" t="s" s="59">
        <f>IF($AP55-BA$77&gt;=0,"ok",IF($AP55-BA$77+$AO$78&gt;=0,"V1",IF($AP55-BA$77+$AO$79&gt;=0,"V2",IF($AP55-BA$77+$AO$80&gt;=0,"V3","A"))))</f>
        <v>65</v>
      </c>
      <c r="BB55" t="s" s="59">
        <f>IF($AP55-BB$77&gt;=0,"ok",IF($AP55-BB$77+$AO$78&gt;=0,"V1",IF($AP55-BB$77+$AO$79&gt;=0,"V2",IF($AP55-BB$77+$AO$80&gt;=0,"V3","A"))))</f>
        <v>66</v>
      </c>
      <c r="BC55" t="s" s="59">
        <f>IF($AP55-BC$77&gt;=0,"ok",IF($AP55-BC$77+$AO$78&gt;=0,"V1",IF($AP55-BC$77+$AO$79&gt;=0,"V2",IF($AP55-BC$77+$AO$80&gt;=0,"V3","A"))))</f>
        <v>67</v>
      </c>
      <c r="BD55" t="s" s="59">
        <f>IF($AP55-BD$77&gt;=0,"ok",IF($AP55-BD$77+$AO$78&gt;=0,"V1",IF($AP55-BD$77+$AO$79&gt;=0,"V2",IF($AP55-BD$77+$AO$80&gt;=0,"V3","A"))))</f>
        <v>67</v>
      </c>
      <c r="BE55" t="s" s="59">
        <f>IF($AP55-BE$77&gt;=0,"ok",IF($AP55-BE$77+$AO$78&gt;=0,"V1",IF($AP55-BE$77+$AO$79&gt;=0,"V2",IF($AP55-BE$77+$AO$80&gt;=0,"V3","A"))))</f>
        <v>68</v>
      </c>
      <c r="BF55" t="s" s="59">
        <f>IF($AP55-BF$77&gt;=0,"ok",IF($AP55-BF$77+$AO$78&gt;=0,"V1",IF($AP55-BF$77+$AO$79&gt;=0,"V2",IF($AP55-BF$77+$AO$80&gt;=0,"V3","A"))))</f>
        <v>69</v>
      </c>
      <c r="BG55" t="s" s="59">
        <f>IF($AP55-BG$77&gt;=0,"ok",IF($AP55-BG$77+$AO$78&gt;=0,"V1",IF($AP55-BG$77+$AO$79&gt;=0,"V2",IF($AP55-BG$77+$AO$80&gt;=0,"V3","A"))))</f>
        <v>69</v>
      </c>
      <c r="BH55" t="s" s="59">
        <f>IF($AP55-BH$77&gt;=0,"ok",IF($AP55-BH$77+$AO$78&gt;=0,"V1",IF($AP55-BH$77+$AO$79&gt;=0,"V2",IF($AP55-BH$77+$AO$80&gt;=0,"V3","A"))))</f>
        <v>69</v>
      </c>
      <c r="BI55" t="s" s="59">
        <f>IF($AP55-BI$77&gt;=0,"ok",IF($AP55-BI$77+$AO$78&gt;=0,"V1",IF($AP55-BI$77+$AO$79&gt;=0,"V2",IF($AP55-BI$77+$AO$80&gt;=0,"V3","A"))))</f>
        <v>69</v>
      </c>
      <c r="BJ55" t="s" s="60">
        <f>IF($AP55-BJ$77&gt;=0,"ok",IF($AP55-BJ$77+$AO$78&gt;=0,"V1",IF($AP55-BJ$77+$AO$79&gt;=0,"V2",IF($AP55-BJ$77+$AO$80&gt;=0,"V3","A"))))</f>
        <v>69</v>
      </c>
    </row>
    <row r="56" ht="15.95" customHeight="1">
      <c r="AL56" t="s" s="56">
        <v>71</v>
      </c>
      <c r="AM56" s="61">
        <v>320</v>
      </c>
      <c r="AN56" s="53">
        <f>AM56/$CP$115</f>
        <v>110.007896665118</v>
      </c>
      <c r="AO56" s="53">
        <f>AM56/$CO$124</f>
        <v>32</v>
      </c>
      <c r="AP56" s="53">
        <f>AO56/2</f>
        <v>16</v>
      </c>
      <c r="AQ56" t="s" s="54">
        <f>IF($AP56-AQ$77&gt;=0,"ok",IF($AP56-AQ$77+$AO$78&gt;=0,"V1",IF($AP56-AQ$77+$AO$79&gt;=0,"V2",IF($AP56-AQ$77+$AO$80&gt;=0,"V3","A"))))</f>
        <v>65</v>
      </c>
      <c r="AR56" t="s" s="54">
        <f>IF($AP56-AR$77&gt;=0,"ok",IF($AP56-AR$77+$AO$78&gt;=0,"V1",IF($AP56-AR$77+$AO$79&gt;=0,"V2",IF($AP56-AR$77+$AO$80&gt;=0,"V3","A"))))</f>
        <v>65</v>
      </c>
      <c r="AS56" t="s" s="54">
        <f>IF($AP56-AS$77&gt;=0,"ok",IF($AP56-AS$77+$AO$78&gt;=0,"V1",IF($AP56-AS$77+$AO$79&gt;=0,"V2",IF($AP56-AS$77+$AO$80&gt;=0,"V3","A"))))</f>
        <v>65</v>
      </c>
      <c r="AT56" t="s" s="54">
        <f>IF($AP56-AT$77&gt;=0,"ok",IF($AP56-AT$77+$AO$78&gt;=0,"V1",IF($AP56-AT$77+$AO$79&gt;=0,"V2",IF($AP56-AT$77+$AO$80&gt;=0,"V3","A"))))</f>
        <v>65</v>
      </c>
      <c r="AU56" t="s" s="54">
        <f>IF($AP56-AU$77&gt;=0,"ok",IF($AP56-AU$77+$AO$78&gt;=0,"V1",IF($AP56-AU$77+$AO$79&gt;=0,"V2",IF($AP56-AU$77+$AO$80&gt;=0,"V3","A"))))</f>
        <v>65</v>
      </c>
      <c r="AV56" t="s" s="54">
        <f>IF($AP56-AV$77&gt;=0,"ok",IF($AP56-AV$77+$AO$78&gt;=0,"V1",IF($AP56-AV$77+$AO$79&gt;=0,"V2",IF($AP56-AV$77+$AO$80&gt;=0,"V3","A"))))</f>
        <v>65</v>
      </c>
      <c r="AW56" t="s" s="54">
        <f>IF($AP56-AW$77&gt;=0,"ok",IF($AP56-AW$77+$AO$78&gt;=0,"V1",IF($AP56-AW$77+$AO$79&gt;=0,"V2",IF($AP56-AW$77+$AO$80&gt;=0,"V3","A"))))</f>
        <v>65</v>
      </c>
      <c r="AX56" t="s" s="54">
        <f>IF($AP56-AX$77&gt;=0,"ok",IF($AP56-AX$77+$AO$78&gt;=0,"V1",IF($AP56-AX$77+$AO$79&gt;=0,"V2",IF($AP56-AX$77+$AO$80&gt;=0,"V3","A"))))</f>
        <v>65</v>
      </c>
      <c r="AY56" t="s" s="54">
        <f>IF($AP56-AY$77&gt;=0,"ok",IF($AP56-AY$77+$AO$78&gt;=0,"V1",IF($AP56-AY$77+$AO$79&gt;=0,"V2",IF($AP56-AY$77+$AO$80&gt;=0,"V3","A"))))</f>
        <v>65</v>
      </c>
      <c r="AZ56" t="s" s="54">
        <f>IF($AP56-AZ$77&gt;=0,"ok",IF($AP56-AZ$77+$AO$78&gt;=0,"V1",IF($AP56-AZ$77+$AO$79&gt;=0,"V2",IF($AP56-AZ$77+$AO$80&gt;=0,"V3","A"))))</f>
        <v>65</v>
      </c>
      <c r="BA56" t="s" s="54">
        <f>IF($AP56-BA$77&gt;=0,"ok",IF($AP56-BA$77+$AO$78&gt;=0,"V1",IF($AP56-BA$77+$AO$79&gt;=0,"V2",IF($AP56-BA$77+$AO$80&gt;=0,"V3","A"))))</f>
        <v>65</v>
      </c>
      <c r="BB56" t="s" s="54">
        <f>IF($AP56-BB$77&gt;=0,"ok",IF($AP56-BB$77+$AO$78&gt;=0,"V1",IF($AP56-BB$77+$AO$79&gt;=0,"V2",IF($AP56-BB$77+$AO$80&gt;=0,"V3","A"))))</f>
        <v>66</v>
      </c>
      <c r="BC56" t="s" s="54">
        <f>IF($AP56-BC$77&gt;=0,"ok",IF($AP56-BC$77+$AO$78&gt;=0,"V1",IF($AP56-BC$77+$AO$79&gt;=0,"V2",IF($AP56-BC$77+$AO$80&gt;=0,"V3","A"))))</f>
        <v>67</v>
      </c>
      <c r="BD56" t="s" s="54">
        <f>IF($AP56-BD$77&gt;=0,"ok",IF($AP56-BD$77+$AO$78&gt;=0,"V1",IF($AP56-BD$77+$AO$79&gt;=0,"V2",IF($AP56-BD$77+$AO$80&gt;=0,"V3","A"))))</f>
        <v>67</v>
      </c>
      <c r="BE56" t="s" s="54">
        <f>IF($AP56-BE$77&gt;=0,"ok",IF($AP56-BE$77+$AO$78&gt;=0,"V1",IF($AP56-BE$77+$AO$79&gt;=0,"V2",IF($AP56-BE$77+$AO$80&gt;=0,"V3","A"))))</f>
        <v>68</v>
      </c>
      <c r="BF56" t="s" s="54">
        <f>IF($AP56-BF$77&gt;=0,"ok",IF($AP56-BF$77+$AO$78&gt;=0,"V1",IF($AP56-BF$77+$AO$79&gt;=0,"V2",IF($AP56-BF$77+$AO$80&gt;=0,"V3","A"))))</f>
        <v>69</v>
      </c>
      <c r="BG56" t="s" s="54">
        <f>IF($AP56-BG$77&gt;=0,"ok",IF($AP56-BG$77+$AO$78&gt;=0,"V1",IF($AP56-BG$77+$AO$79&gt;=0,"V2",IF($AP56-BG$77+$AO$80&gt;=0,"V3","A"))))</f>
        <v>69</v>
      </c>
      <c r="BH56" t="s" s="54">
        <f>IF($AP56-BH$77&gt;=0,"ok",IF($AP56-BH$77+$AO$78&gt;=0,"V1",IF($AP56-BH$77+$AO$79&gt;=0,"V2",IF($AP56-BH$77+$AO$80&gt;=0,"V3","A"))))</f>
        <v>69</v>
      </c>
      <c r="BI56" t="s" s="54">
        <f>IF($AP56-BI$77&gt;=0,"ok",IF($AP56-BI$77+$AO$78&gt;=0,"V1",IF($AP56-BI$77+$AO$79&gt;=0,"V2",IF($AP56-BI$77+$AO$80&gt;=0,"V3","A"))))</f>
        <v>69</v>
      </c>
      <c r="BJ56" t="s" s="55">
        <f>IF($AP56-BJ$77&gt;=0,"ok",IF($AP56-BJ$77+$AO$78&gt;=0,"V1",IF($AP56-BJ$77+$AO$79&gt;=0,"V2",IF($AP56-BJ$77+$AO$80&gt;=0,"V3","A"))))</f>
        <v>69</v>
      </c>
    </row>
    <row r="57" ht="15.95" customHeight="1">
      <c r="AL57" t="s" s="56">
        <v>72</v>
      </c>
      <c r="AM57" s="57">
        <v>300</v>
      </c>
      <c r="AN57" s="58">
        <f>AM57/$CP$115</f>
        <v>103.132403123548</v>
      </c>
      <c r="AO57" s="58">
        <f>AM57/$CO$124</f>
        <v>30</v>
      </c>
      <c r="AP57" s="58">
        <f>AO57/2</f>
        <v>15</v>
      </c>
      <c r="AQ57" t="s" s="59">
        <f>IF($AP57-AQ$77&gt;=0,"ok",IF($AP57-AQ$77+$AO$78&gt;=0,"V1",IF($AP57-AQ$77+$AO$79&gt;=0,"V2",IF($AP57-AQ$77+$AO$80&gt;=0,"V3","A"))))</f>
        <v>65</v>
      </c>
      <c r="AR57" t="s" s="59">
        <f>IF($AP57-AR$77&gt;=0,"ok",IF($AP57-AR$77+$AO$78&gt;=0,"V1",IF($AP57-AR$77+$AO$79&gt;=0,"V2",IF($AP57-AR$77+$AO$80&gt;=0,"V3","A"))))</f>
        <v>65</v>
      </c>
      <c r="AS57" t="s" s="59">
        <f>IF($AP57-AS$77&gt;=0,"ok",IF($AP57-AS$77+$AO$78&gt;=0,"V1",IF($AP57-AS$77+$AO$79&gt;=0,"V2",IF($AP57-AS$77+$AO$80&gt;=0,"V3","A"))))</f>
        <v>65</v>
      </c>
      <c r="AT57" t="s" s="59">
        <f>IF($AP57-AT$77&gt;=0,"ok",IF($AP57-AT$77+$AO$78&gt;=0,"V1",IF($AP57-AT$77+$AO$79&gt;=0,"V2",IF($AP57-AT$77+$AO$80&gt;=0,"V3","A"))))</f>
        <v>65</v>
      </c>
      <c r="AU57" t="s" s="59">
        <f>IF($AP57-AU$77&gt;=0,"ok",IF($AP57-AU$77+$AO$78&gt;=0,"V1",IF($AP57-AU$77+$AO$79&gt;=0,"V2",IF($AP57-AU$77+$AO$80&gt;=0,"V3","A"))))</f>
        <v>65</v>
      </c>
      <c r="AV57" t="s" s="59">
        <f>IF($AP57-AV$77&gt;=0,"ok",IF($AP57-AV$77+$AO$78&gt;=0,"V1",IF($AP57-AV$77+$AO$79&gt;=0,"V2",IF($AP57-AV$77+$AO$80&gt;=0,"V3","A"))))</f>
        <v>65</v>
      </c>
      <c r="AW57" t="s" s="59">
        <f>IF($AP57-AW$77&gt;=0,"ok",IF($AP57-AW$77+$AO$78&gt;=0,"V1",IF($AP57-AW$77+$AO$79&gt;=0,"V2",IF($AP57-AW$77+$AO$80&gt;=0,"V3","A"))))</f>
        <v>65</v>
      </c>
      <c r="AX57" t="s" s="59">
        <f>IF($AP57-AX$77&gt;=0,"ok",IF($AP57-AX$77+$AO$78&gt;=0,"V1",IF($AP57-AX$77+$AO$79&gt;=0,"V2",IF($AP57-AX$77+$AO$80&gt;=0,"V3","A"))))</f>
        <v>65</v>
      </c>
      <c r="AY57" t="s" s="59">
        <f>IF($AP57-AY$77&gt;=0,"ok",IF($AP57-AY$77+$AO$78&gt;=0,"V1",IF($AP57-AY$77+$AO$79&gt;=0,"V2",IF($AP57-AY$77+$AO$80&gt;=0,"V3","A"))))</f>
        <v>65</v>
      </c>
      <c r="AZ57" t="s" s="59">
        <f>IF($AP57-AZ$77&gt;=0,"ok",IF($AP57-AZ$77+$AO$78&gt;=0,"V1",IF($AP57-AZ$77+$AO$79&gt;=0,"V2",IF($AP57-AZ$77+$AO$80&gt;=0,"V3","A"))))</f>
        <v>65</v>
      </c>
      <c r="BA57" t="s" s="59">
        <f>IF($AP57-BA$77&gt;=0,"ok",IF($AP57-BA$77+$AO$78&gt;=0,"V1",IF($AP57-BA$77+$AO$79&gt;=0,"V2",IF($AP57-BA$77+$AO$80&gt;=0,"V3","A"))))</f>
        <v>66</v>
      </c>
      <c r="BB57" t="s" s="59">
        <f>IF($AP57-BB$77&gt;=0,"ok",IF($AP57-BB$77+$AO$78&gt;=0,"V1",IF($AP57-BB$77+$AO$79&gt;=0,"V2",IF($AP57-BB$77+$AO$80&gt;=0,"V3","A"))))</f>
        <v>66</v>
      </c>
      <c r="BC57" t="s" s="59">
        <f>IF($AP57-BC$77&gt;=0,"ok",IF($AP57-BC$77+$AO$78&gt;=0,"V1",IF($AP57-BC$77+$AO$79&gt;=0,"V2",IF($AP57-BC$77+$AO$80&gt;=0,"V3","A"))))</f>
        <v>67</v>
      </c>
      <c r="BD57" t="s" s="59">
        <f>IF($AP57-BD$77&gt;=0,"ok",IF($AP57-BD$77+$AO$78&gt;=0,"V1",IF($AP57-BD$77+$AO$79&gt;=0,"V2",IF($AP57-BD$77+$AO$80&gt;=0,"V3","A"))))</f>
        <v>67</v>
      </c>
      <c r="BE57" t="s" s="59">
        <f>IF($AP57-BE$77&gt;=0,"ok",IF($AP57-BE$77+$AO$78&gt;=0,"V1",IF($AP57-BE$77+$AO$79&gt;=0,"V2",IF($AP57-BE$77+$AO$80&gt;=0,"V3","A"))))</f>
        <v>68</v>
      </c>
      <c r="BF57" t="s" s="59">
        <f>IF($AP57-BF$77&gt;=0,"ok",IF($AP57-BF$77+$AO$78&gt;=0,"V1",IF($AP57-BF$77+$AO$79&gt;=0,"V2",IF($AP57-BF$77+$AO$80&gt;=0,"V3","A"))))</f>
        <v>69</v>
      </c>
      <c r="BG57" t="s" s="59">
        <f>IF($AP57-BG$77&gt;=0,"ok",IF($AP57-BG$77+$AO$78&gt;=0,"V1",IF($AP57-BG$77+$AO$79&gt;=0,"V2",IF($AP57-BG$77+$AO$80&gt;=0,"V3","A"))))</f>
        <v>69</v>
      </c>
      <c r="BH57" t="s" s="59">
        <f>IF($AP57-BH$77&gt;=0,"ok",IF($AP57-BH$77+$AO$78&gt;=0,"V1",IF($AP57-BH$77+$AO$79&gt;=0,"V2",IF($AP57-BH$77+$AO$80&gt;=0,"V3","A"))))</f>
        <v>69</v>
      </c>
      <c r="BI57" t="s" s="59">
        <f>IF($AP57-BI$77&gt;=0,"ok",IF($AP57-BI$77+$AO$78&gt;=0,"V1",IF($AP57-BI$77+$AO$79&gt;=0,"V2",IF($AP57-BI$77+$AO$80&gt;=0,"V3","A"))))</f>
        <v>69</v>
      </c>
      <c r="BJ57" t="s" s="60">
        <f>IF($AP57-BJ$77&gt;=0,"ok",IF($AP57-BJ$77+$AO$78&gt;=0,"V1",IF($AP57-BJ$77+$AO$79&gt;=0,"V2",IF($AP57-BJ$77+$AO$80&gt;=0,"V3","A"))))</f>
        <v>69</v>
      </c>
    </row>
    <row r="58" ht="15.95" customHeight="1">
      <c r="AL58" t="s" s="56">
        <v>73</v>
      </c>
      <c r="AM58" s="61">
        <v>296</v>
      </c>
      <c r="AN58" s="53">
        <f>AM58/$CP$115</f>
        <v>101.757304415234</v>
      </c>
      <c r="AO58" s="53">
        <f>AM58/$CO$124</f>
        <v>29.6</v>
      </c>
      <c r="AP58" s="53">
        <f>AO58/2</f>
        <v>14.8</v>
      </c>
      <c r="AQ58" t="s" s="54">
        <f>IF($AP58-AQ$77&gt;=0,"ok",IF($AP58-AQ$77+$AO$78&gt;=0,"V1",IF($AP58-AQ$77+$AO$79&gt;=0,"V2",IF($AP58-AQ$77+$AO$80&gt;=0,"V3","A"))))</f>
        <v>65</v>
      </c>
      <c r="AR58" t="s" s="54">
        <f>IF($AP58-AR$77&gt;=0,"ok",IF($AP58-AR$77+$AO$78&gt;=0,"V1",IF($AP58-AR$77+$AO$79&gt;=0,"V2",IF($AP58-AR$77+$AO$80&gt;=0,"V3","A"))))</f>
        <v>65</v>
      </c>
      <c r="AS58" t="s" s="54">
        <f>IF($AP58-AS$77&gt;=0,"ok",IF($AP58-AS$77+$AO$78&gt;=0,"V1",IF($AP58-AS$77+$AO$79&gt;=0,"V2",IF($AP58-AS$77+$AO$80&gt;=0,"V3","A"))))</f>
        <v>65</v>
      </c>
      <c r="AT58" t="s" s="54">
        <f>IF($AP58-AT$77&gt;=0,"ok",IF($AP58-AT$77+$AO$78&gt;=0,"V1",IF($AP58-AT$77+$AO$79&gt;=0,"V2",IF($AP58-AT$77+$AO$80&gt;=0,"V3","A"))))</f>
        <v>65</v>
      </c>
      <c r="AU58" t="s" s="54">
        <f>IF($AP58-AU$77&gt;=0,"ok",IF($AP58-AU$77+$AO$78&gt;=0,"V1",IF($AP58-AU$77+$AO$79&gt;=0,"V2",IF($AP58-AU$77+$AO$80&gt;=0,"V3","A"))))</f>
        <v>65</v>
      </c>
      <c r="AV58" t="s" s="54">
        <f>IF($AP58-AV$77&gt;=0,"ok",IF($AP58-AV$77+$AO$78&gt;=0,"V1",IF($AP58-AV$77+$AO$79&gt;=0,"V2",IF($AP58-AV$77+$AO$80&gt;=0,"V3","A"))))</f>
        <v>65</v>
      </c>
      <c r="AW58" t="s" s="54">
        <f>IF($AP58-AW$77&gt;=0,"ok",IF($AP58-AW$77+$AO$78&gt;=0,"V1",IF($AP58-AW$77+$AO$79&gt;=0,"V2",IF($AP58-AW$77+$AO$80&gt;=0,"V3","A"))))</f>
        <v>65</v>
      </c>
      <c r="AX58" t="s" s="54">
        <f>IF($AP58-AX$77&gt;=0,"ok",IF($AP58-AX$77+$AO$78&gt;=0,"V1",IF($AP58-AX$77+$AO$79&gt;=0,"V2",IF($AP58-AX$77+$AO$80&gt;=0,"V3","A"))))</f>
        <v>65</v>
      </c>
      <c r="AY58" t="s" s="54">
        <f>IF($AP58-AY$77&gt;=0,"ok",IF($AP58-AY$77+$AO$78&gt;=0,"V1",IF($AP58-AY$77+$AO$79&gt;=0,"V2",IF($AP58-AY$77+$AO$80&gt;=0,"V3","A"))))</f>
        <v>65</v>
      </c>
      <c r="AZ58" t="s" s="54">
        <f>IF($AP58-AZ$77&gt;=0,"ok",IF($AP58-AZ$77+$AO$78&gt;=0,"V1",IF($AP58-AZ$77+$AO$79&gt;=0,"V2",IF($AP58-AZ$77+$AO$80&gt;=0,"V3","A"))))</f>
        <v>65</v>
      </c>
      <c r="BA58" t="s" s="54">
        <f>IF($AP58-BA$77&gt;=0,"ok",IF($AP58-BA$77+$AO$78&gt;=0,"V1",IF($AP58-BA$77+$AO$79&gt;=0,"V2",IF($AP58-BA$77+$AO$80&gt;=0,"V3","A"))))</f>
        <v>66</v>
      </c>
      <c r="BB58" t="s" s="54">
        <f>IF($AP58-BB$77&gt;=0,"ok",IF($AP58-BB$77+$AO$78&gt;=0,"V1",IF($AP58-BB$77+$AO$79&gt;=0,"V2",IF($AP58-BB$77+$AO$80&gt;=0,"V3","A"))))</f>
        <v>66</v>
      </c>
      <c r="BC58" t="s" s="54">
        <f>IF($AP58-BC$77&gt;=0,"ok",IF($AP58-BC$77+$AO$78&gt;=0,"V1",IF($AP58-BC$77+$AO$79&gt;=0,"V2",IF($AP58-BC$77+$AO$80&gt;=0,"V3","A"))))</f>
        <v>67</v>
      </c>
      <c r="BD58" t="s" s="54">
        <f>IF($AP58-BD$77&gt;=0,"ok",IF($AP58-BD$77+$AO$78&gt;=0,"V1",IF($AP58-BD$77+$AO$79&gt;=0,"V2",IF($AP58-BD$77+$AO$80&gt;=0,"V3","A"))))</f>
        <v>67</v>
      </c>
      <c r="BE58" t="s" s="54">
        <f>IF($AP58-BE$77&gt;=0,"ok",IF($AP58-BE$77+$AO$78&gt;=0,"V1",IF($AP58-BE$77+$AO$79&gt;=0,"V2",IF($AP58-BE$77+$AO$80&gt;=0,"V3","A"))))</f>
        <v>68</v>
      </c>
      <c r="BF58" t="s" s="54">
        <f>IF($AP58-BF$77&gt;=0,"ok",IF($AP58-BF$77+$AO$78&gt;=0,"V1",IF($AP58-BF$77+$AO$79&gt;=0,"V2",IF($AP58-BF$77+$AO$80&gt;=0,"V3","A"))))</f>
        <v>69</v>
      </c>
      <c r="BG58" t="s" s="54">
        <f>IF($AP58-BG$77&gt;=0,"ok",IF($AP58-BG$77+$AO$78&gt;=0,"V1",IF($AP58-BG$77+$AO$79&gt;=0,"V2",IF($AP58-BG$77+$AO$80&gt;=0,"V3","A"))))</f>
        <v>69</v>
      </c>
      <c r="BH58" t="s" s="54">
        <f>IF($AP58-BH$77&gt;=0,"ok",IF($AP58-BH$77+$AO$78&gt;=0,"V1",IF($AP58-BH$77+$AO$79&gt;=0,"V2",IF($AP58-BH$77+$AO$80&gt;=0,"V3","A"))))</f>
        <v>69</v>
      </c>
      <c r="BI58" t="s" s="54">
        <f>IF($AP58-BI$77&gt;=0,"ok",IF($AP58-BI$77+$AO$78&gt;=0,"V1",IF($AP58-BI$77+$AO$79&gt;=0,"V2",IF($AP58-BI$77+$AO$80&gt;=0,"V3","A"))))</f>
        <v>69</v>
      </c>
      <c r="BJ58" t="s" s="55">
        <f>IF($AP58-BJ$77&gt;=0,"ok",IF($AP58-BJ$77+$AO$78&gt;=0,"V1",IF($AP58-BJ$77+$AO$79&gt;=0,"V2",IF($AP58-BJ$77+$AO$80&gt;=0,"V3","A"))))</f>
        <v>69</v>
      </c>
    </row>
    <row r="59" ht="15.95" customHeight="1">
      <c r="AL59" t="s" s="56">
        <v>74</v>
      </c>
      <c r="AM59" s="57">
        <v>290</v>
      </c>
      <c r="AN59" s="58">
        <f>AM59/$CP$115</f>
        <v>99.6946563527631</v>
      </c>
      <c r="AO59" s="58">
        <f>AM59/$CO$124</f>
        <v>29</v>
      </c>
      <c r="AP59" s="58">
        <f>AO59/2</f>
        <v>14.5</v>
      </c>
      <c r="AQ59" t="s" s="59">
        <f>IF($AP59-AQ$77&gt;=0,"ok",IF($AP59-AQ$77+$AO$78&gt;=0,"V1",IF($AP59-AQ$77+$AO$79&gt;=0,"V2",IF($AP59-AQ$77+$AO$80&gt;=0,"V3","A"))))</f>
        <v>65</v>
      </c>
      <c r="AR59" t="s" s="59">
        <f>IF($AP59-AR$77&gt;=0,"ok",IF($AP59-AR$77+$AO$78&gt;=0,"V1",IF($AP59-AR$77+$AO$79&gt;=0,"V2",IF($AP59-AR$77+$AO$80&gt;=0,"V3","A"))))</f>
        <v>65</v>
      </c>
      <c r="AS59" t="s" s="59">
        <f>IF($AP59-AS$77&gt;=0,"ok",IF($AP59-AS$77+$AO$78&gt;=0,"V1",IF($AP59-AS$77+$AO$79&gt;=0,"V2",IF($AP59-AS$77+$AO$80&gt;=0,"V3","A"))))</f>
        <v>65</v>
      </c>
      <c r="AT59" t="s" s="59">
        <f>IF($AP59-AT$77&gt;=0,"ok",IF($AP59-AT$77+$AO$78&gt;=0,"V1",IF($AP59-AT$77+$AO$79&gt;=0,"V2",IF($AP59-AT$77+$AO$80&gt;=0,"V3","A"))))</f>
        <v>65</v>
      </c>
      <c r="AU59" t="s" s="59">
        <f>IF($AP59-AU$77&gt;=0,"ok",IF($AP59-AU$77+$AO$78&gt;=0,"V1",IF($AP59-AU$77+$AO$79&gt;=0,"V2",IF($AP59-AU$77+$AO$80&gt;=0,"V3","A"))))</f>
        <v>65</v>
      </c>
      <c r="AV59" t="s" s="59">
        <f>IF($AP59-AV$77&gt;=0,"ok",IF($AP59-AV$77+$AO$78&gt;=0,"V1",IF($AP59-AV$77+$AO$79&gt;=0,"V2",IF($AP59-AV$77+$AO$80&gt;=0,"V3","A"))))</f>
        <v>65</v>
      </c>
      <c r="AW59" t="s" s="59">
        <f>IF($AP59-AW$77&gt;=0,"ok",IF($AP59-AW$77+$AO$78&gt;=0,"V1",IF($AP59-AW$77+$AO$79&gt;=0,"V2",IF($AP59-AW$77+$AO$80&gt;=0,"V3","A"))))</f>
        <v>65</v>
      </c>
      <c r="AX59" t="s" s="59">
        <f>IF($AP59-AX$77&gt;=0,"ok",IF($AP59-AX$77+$AO$78&gt;=0,"V1",IF($AP59-AX$77+$AO$79&gt;=0,"V2",IF($AP59-AX$77+$AO$80&gt;=0,"V3","A"))))</f>
        <v>65</v>
      </c>
      <c r="AY59" t="s" s="59">
        <f>IF($AP59-AY$77&gt;=0,"ok",IF($AP59-AY$77+$AO$78&gt;=0,"V1",IF($AP59-AY$77+$AO$79&gt;=0,"V2",IF($AP59-AY$77+$AO$80&gt;=0,"V3","A"))))</f>
        <v>65</v>
      </c>
      <c r="AZ59" t="s" s="59">
        <f>IF($AP59-AZ$77&gt;=0,"ok",IF($AP59-AZ$77+$AO$78&gt;=0,"V1",IF($AP59-AZ$77+$AO$79&gt;=0,"V2",IF($AP59-AZ$77+$AO$80&gt;=0,"V3","A"))))</f>
        <v>65</v>
      </c>
      <c r="BA59" t="s" s="59">
        <f>IF($AP59-BA$77&gt;=0,"ok",IF($AP59-BA$77+$AO$78&gt;=0,"V1",IF($AP59-BA$77+$AO$79&gt;=0,"V2",IF($AP59-BA$77+$AO$80&gt;=0,"V3","A"))))</f>
        <v>66</v>
      </c>
      <c r="BB59" t="s" s="59">
        <f>IF($AP59-BB$77&gt;=0,"ok",IF($AP59-BB$77+$AO$78&gt;=0,"V1",IF($AP59-BB$77+$AO$79&gt;=0,"V2",IF($AP59-BB$77+$AO$80&gt;=0,"V3","A"))))</f>
        <v>66</v>
      </c>
      <c r="BC59" t="s" s="59">
        <f>IF($AP59-BC$77&gt;=0,"ok",IF($AP59-BC$77+$AO$78&gt;=0,"V1",IF($AP59-BC$77+$AO$79&gt;=0,"V2",IF($AP59-BC$77+$AO$80&gt;=0,"V3","A"))))</f>
        <v>67</v>
      </c>
      <c r="BD59" t="s" s="59">
        <f>IF($AP59-BD$77&gt;=0,"ok",IF($AP59-BD$77+$AO$78&gt;=0,"V1",IF($AP59-BD$77+$AO$79&gt;=0,"V2",IF($AP59-BD$77+$AO$80&gt;=0,"V3","A"))))</f>
        <v>67</v>
      </c>
      <c r="BE59" t="s" s="59">
        <f>IF($AP59-BE$77&gt;=0,"ok",IF($AP59-BE$77+$AO$78&gt;=0,"V1",IF($AP59-BE$77+$AO$79&gt;=0,"V2",IF($AP59-BE$77+$AO$80&gt;=0,"V3","A"))))</f>
        <v>68</v>
      </c>
      <c r="BF59" t="s" s="59">
        <f>IF($AP59-BF$77&gt;=0,"ok",IF($AP59-BF$77+$AO$78&gt;=0,"V1",IF($AP59-BF$77+$AO$79&gt;=0,"V2",IF($AP59-BF$77+$AO$80&gt;=0,"V3","A"))))</f>
        <v>69</v>
      </c>
      <c r="BG59" t="s" s="59">
        <f>IF($AP59-BG$77&gt;=0,"ok",IF($AP59-BG$77+$AO$78&gt;=0,"V1",IF($AP59-BG$77+$AO$79&gt;=0,"V2",IF($AP59-BG$77+$AO$80&gt;=0,"V3","A"))))</f>
        <v>69</v>
      </c>
      <c r="BH59" t="s" s="59">
        <f>IF($AP59-BH$77&gt;=0,"ok",IF($AP59-BH$77+$AO$78&gt;=0,"V1",IF($AP59-BH$77+$AO$79&gt;=0,"V2",IF($AP59-BH$77+$AO$80&gt;=0,"V3","A"))))</f>
        <v>69</v>
      </c>
      <c r="BI59" t="s" s="59">
        <f>IF($AP59-BI$77&gt;=0,"ok",IF($AP59-BI$77+$AO$78&gt;=0,"V1",IF($AP59-BI$77+$AO$79&gt;=0,"V2",IF($AP59-BI$77+$AO$80&gt;=0,"V3","A"))))</f>
        <v>69</v>
      </c>
      <c r="BJ59" t="s" s="60">
        <f>IF($AP59-BJ$77&gt;=0,"ok",IF($AP59-BJ$77+$AO$78&gt;=0,"V1",IF($AP59-BJ$77+$AO$79&gt;=0,"V2",IF($AP59-BJ$77+$AO$80&gt;=0,"V3","A"))))</f>
        <v>69</v>
      </c>
    </row>
    <row r="60" ht="15.95" customHeight="1">
      <c r="AL60" t="s" s="56">
        <v>75</v>
      </c>
      <c r="AM60" s="61">
        <v>285</v>
      </c>
      <c r="AN60" s="53">
        <f>AM60/$CP$115</f>
        <v>97.97578296737061</v>
      </c>
      <c r="AO60" s="53">
        <f>AM60/$CO$124</f>
        <v>28.5</v>
      </c>
      <c r="AP60" s="53">
        <f>AO60/2</f>
        <v>14.25</v>
      </c>
      <c r="AQ60" t="s" s="54">
        <f>IF($AP60-AQ$77&gt;=0,"ok",IF($AP60-AQ$77+$AO$78&gt;=0,"V1",IF($AP60-AQ$77+$AO$79&gt;=0,"V2",IF($AP60-AQ$77+$AO$80&gt;=0,"V3","A"))))</f>
        <v>65</v>
      </c>
      <c r="AR60" t="s" s="54">
        <f>IF($AP60-AR$77&gt;=0,"ok",IF($AP60-AR$77+$AO$78&gt;=0,"V1",IF($AP60-AR$77+$AO$79&gt;=0,"V2",IF($AP60-AR$77+$AO$80&gt;=0,"V3","A"))))</f>
        <v>65</v>
      </c>
      <c r="AS60" t="s" s="54">
        <f>IF($AP60-AS$77&gt;=0,"ok",IF($AP60-AS$77+$AO$78&gt;=0,"V1",IF($AP60-AS$77+$AO$79&gt;=0,"V2",IF($AP60-AS$77+$AO$80&gt;=0,"V3","A"))))</f>
        <v>65</v>
      </c>
      <c r="AT60" t="s" s="54">
        <f>IF($AP60-AT$77&gt;=0,"ok",IF($AP60-AT$77+$AO$78&gt;=0,"V1",IF($AP60-AT$77+$AO$79&gt;=0,"V2",IF($AP60-AT$77+$AO$80&gt;=0,"V3","A"))))</f>
        <v>65</v>
      </c>
      <c r="AU60" t="s" s="54">
        <f>IF($AP60-AU$77&gt;=0,"ok",IF($AP60-AU$77+$AO$78&gt;=0,"V1",IF($AP60-AU$77+$AO$79&gt;=0,"V2",IF($AP60-AU$77+$AO$80&gt;=0,"V3","A"))))</f>
        <v>65</v>
      </c>
      <c r="AV60" t="s" s="54">
        <f>IF($AP60-AV$77&gt;=0,"ok",IF($AP60-AV$77+$AO$78&gt;=0,"V1",IF($AP60-AV$77+$AO$79&gt;=0,"V2",IF($AP60-AV$77+$AO$80&gt;=0,"V3","A"))))</f>
        <v>65</v>
      </c>
      <c r="AW60" t="s" s="54">
        <f>IF($AP60-AW$77&gt;=0,"ok",IF($AP60-AW$77+$AO$78&gt;=0,"V1",IF($AP60-AW$77+$AO$79&gt;=0,"V2",IF($AP60-AW$77+$AO$80&gt;=0,"V3","A"))))</f>
        <v>65</v>
      </c>
      <c r="AX60" t="s" s="54">
        <f>IF($AP60-AX$77&gt;=0,"ok",IF($AP60-AX$77+$AO$78&gt;=0,"V1",IF($AP60-AX$77+$AO$79&gt;=0,"V2",IF($AP60-AX$77+$AO$80&gt;=0,"V3","A"))))</f>
        <v>65</v>
      </c>
      <c r="AY60" t="s" s="54">
        <f>IF($AP60-AY$77&gt;=0,"ok",IF($AP60-AY$77+$AO$78&gt;=0,"V1",IF($AP60-AY$77+$AO$79&gt;=0,"V2",IF($AP60-AY$77+$AO$80&gt;=0,"V3","A"))))</f>
        <v>65</v>
      </c>
      <c r="AZ60" t="s" s="54">
        <f>IF($AP60-AZ$77&gt;=0,"ok",IF($AP60-AZ$77+$AO$78&gt;=0,"V1",IF($AP60-AZ$77+$AO$79&gt;=0,"V2",IF($AP60-AZ$77+$AO$80&gt;=0,"V3","A"))))</f>
        <v>65</v>
      </c>
      <c r="BA60" t="s" s="54">
        <f>IF($AP60-BA$77&gt;=0,"ok",IF($AP60-BA$77+$AO$78&gt;=0,"V1",IF($AP60-BA$77+$AO$79&gt;=0,"V2",IF($AP60-BA$77+$AO$80&gt;=0,"V3","A"))))</f>
        <v>66</v>
      </c>
      <c r="BB60" t="s" s="54">
        <f>IF($AP60-BB$77&gt;=0,"ok",IF($AP60-BB$77+$AO$78&gt;=0,"V1",IF($AP60-BB$77+$AO$79&gt;=0,"V2",IF($AP60-BB$77+$AO$80&gt;=0,"V3","A"))))</f>
        <v>66</v>
      </c>
      <c r="BC60" t="s" s="54">
        <f>IF($AP60-BC$77&gt;=0,"ok",IF($AP60-BC$77+$AO$78&gt;=0,"V1",IF($AP60-BC$77+$AO$79&gt;=0,"V2",IF($AP60-BC$77+$AO$80&gt;=0,"V3","A"))))</f>
        <v>67</v>
      </c>
      <c r="BD60" t="s" s="54">
        <f>IF($AP60-BD$77&gt;=0,"ok",IF($AP60-BD$77+$AO$78&gt;=0,"V1",IF($AP60-BD$77+$AO$79&gt;=0,"V2",IF($AP60-BD$77+$AO$80&gt;=0,"V3","A"))))</f>
        <v>68</v>
      </c>
      <c r="BE60" t="s" s="54">
        <f>IF($AP60-BE$77&gt;=0,"ok",IF($AP60-BE$77+$AO$78&gt;=0,"V1",IF($AP60-BE$77+$AO$79&gt;=0,"V2",IF($AP60-BE$77+$AO$80&gt;=0,"V3","A"))))</f>
        <v>68</v>
      </c>
      <c r="BF60" t="s" s="54">
        <f>IF($AP60-BF$77&gt;=0,"ok",IF($AP60-BF$77+$AO$78&gt;=0,"V1",IF($AP60-BF$77+$AO$79&gt;=0,"V2",IF($AP60-BF$77+$AO$80&gt;=0,"V3","A"))))</f>
        <v>69</v>
      </c>
      <c r="BG60" t="s" s="54">
        <f>IF($AP60-BG$77&gt;=0,"ok",IF($AP60-BG$77+$AO$78&gt;=0,"V1",IF($AP60-BG$77+$AO$79&gt;=0,"V2",IF($AP60-BG$77+$AO$80&gt;=0,"V3","A"))))</f>
        <v>69</v>
      </c>
      <c r="BH60" t="s" s="54">
        <f>IF($AP60-BH$77&gt;=0,"ok",IF($AP60-BH$77+$AO$78&gt;=0,"V1",IF($AP60-BH$77+$AO$79&gt;=0,"V2",IF($AP60-BH$77+$AO$80&gt;=0,"V3","A"))))</f>
        <v>69</v>
      </c>
      <c r="BI60" t="s" s="54">
        <f>IF($AP60-BI$77&gt;=0,"ok",IF($AP60-BI$77+$AO$78&gt;=0,"V1",IF($AP60-BI$77+$AO$79&gt;=0,"V2",IF($AP60-BI$77+$AO$80&gt;=0,"V3","A"))))</f>
        <v>69</v>
      </c>
      <c r="BJ60" t="s" s="55">
        <f>IF($AP60-BJ$77&gt;=0,"ok",IF($AP60-BJ$77+$AO$78&gt;=0,"V1",IF($AP60-BJ$77+$AO$79&gt;=0,"V2",IF($AP60-BJ$77+$AO$80&gt;=0,"V3","A"))))</f>
        <v>69</v>
      </c>
    </row>
    <row r="61" ht="15.95" customHeight="1">
      <c r="AL61" t="s" s="56">
        <v>76</v>
      </c>
      <c r="AM61" s="57">
        <v>280</v>
      </c>
      <c r="AN61" s="58">
        <f>AM61/$CP$115</f>
        <v>96.25690958197821</v>
      </c>
      <c r="AO61" s="58">
        <f>AM61/$CO$124</f>
        <v>28</v>
      </c>
      <c r="AP61" s="58">
        <f>AO61/2</f>
        <v>14</v>
      </c>
      <c r="AQ61" t="s" s="59">
        <f>IF($AP61-AQ$77&gt;=0,"ok",IF($AP61-AQ$77+$AO$78&gt;=0,"V1",IF($AP61-AQ$77+$AO$79&gt;=0,"V2",IF($AP61-AQ$77+$AO$80&gt;=0,"V3","A"))))</f>
        <v>65</v>
      </c>
      <c r="AR61" t="s" s="59">
        <f>IF($AP61-AR$77&gt;=0,"ok",IF($AP61-AR$77+$AO$78&gt;=0,"V1",IF($AP61-AR$77+$AO$79&gt;=0,"V2",IF($AP61-AR$77+$AO$80&gt;=0,"V3","A"))))</f>
        <v>65</v>
      </c>
      <c r="AS61" t="s" s="59">
        <f>IF($AP61-AS$77&gt;=0,"ok",IF($AP61-AS$77+$AO$78&gt;=0,"V1",IF($AP61-AS$77+$AO$79&gt;=0,"V2",IF($AP61-AS$77+$AO$80&gt;=0,"V3","A"))))</f>
        <v>65</v>
      </c>
      <c r="AT61" t="s" s="59">
        <f>IF($AP61-AT$77&gt;=0,"ok",IF($AP61-AT$77+$AO$78&gt;=0,"V1",IF($AP61-AT$77+$AO$79&gt;=0,"V2",IF($AP61-AT$77+$AO$80&gt;=0,"V3","A"))))</f>
        <v>65</v>
      </c>
      <c r="AU61" t="s" s="59">
        <f>IF($AP61-AU$77&gt;=0,"ok",IF($AP61-AU$77+$AO$78&gt;=0,"V1",IF($AP61-AU$77+$AO$79&gt;=0,"V2",IF($AP61-AU$77+$AO$80&gt;=0,"V3","A"))))</f>
        <v>65</v>
      </c>
      <c r="AV61" t="s" s="59">
        <f>IF($AP61-AV$77&gt;=0,"ok",IF($AP61-AV$77+$AO$78&gt;=0,"V1",IF($AP61-AV$77+$AO$79&gt;=0,"V2",IF($AP61-AV$77+$AO$80&gt;=0,"V3","A"))))</f>
        <v>65</v>
      </c>
      <c r="AW61" t="s" s="59">
        <f>IF($AP61-AW$77&gt;=0,"ok",IF($AP61-AW$77+$AO$78&gt;=0,"V1",IF($AP61-AW$77+$AO$79&gt;=0,"V2",IF($AP61-AW$77+$AO$80&gt;=0,"V3","A"))))</f>
        <v>65</v>
      </c>
      <c r="AX61" t="s" s="59">
        <f>IF($AP61-AX$77&gt;=0,"ok",IF($AP61-AX$77+$AO$78&gt;=0,"V1",IF($AP61-AX$77+$AO$79&gt;=0,"V2",IF($AP61-AX$77+$AO$80&gt;=0,"V3","A"))))</f>
        <v>65</v>
      </c>
      <c r="AY61" t="s" s="59">
        <f>IF($AP61-AY$77&gt;=0,"ok",IF($AP61-AY$77+$AO$78&gt;=0,"V1",IF($AP61-AY$77+$AO$79&gt;=0,"V2",IF($AP61-AY$77+$AO$80&gt;=0,"V3","A"))))</f>
        <v>65</v>
      </c>
      <c r="AZ61" t="s" s="59">
        <f>IF($AP61-AZ$77&gt;=0,"ok",IF($AP61-AZ$77+$AO$78&gt;=0,"V1",IF($AP61-AZ$77+$AO$79&gt;=0,"V2",IF($AP61-AZ$77+$AO$80&gt;=0,"V3","A"))))</f>
        <v>65</v>
      </c>
      <c r="BA61" t="s" s="59">
        <f>IF($AP61-BA$77&gt;=0,"ok",IF($AP61-BA$77+$AO$78&gt;=0,"V1",IF($AP61-BA$77+$AO$79&gt;=0,"V2",IF($AP61-BA$77+$AO$80&gt;=0,"V3","A"))))</f>
        <v>66</v>
      </c>
      <c r="BB61" t="s" s="59">
        <f>IF($AP61-BB$77&gt;=0,"ok",IF($AP61-BB$77+$AO$78&gt;=0,"V1",IF($AP61-BB$77+$AO$79&gt;=0,"V2",IF($AP61-BB$77+$AO$80&gt;=0,"V3","A"))))</f>
        <v>66</v>
      </c>
      <c r="BC61" t="s" s="59">
        <f>IF($AP61-BC$77&gt;=0,"ok",IF($AP61-BC$77+$AO$78&gt;=0,"V1",IF($AP61-BC$77+$AO$79&gt;=0,"V2",IF($AP61-BC$77+$AO$80&gt;=0,"V3","A"))))</f>
        <v>67</v>
      </c>
      <c r="BD61" t="s" s="59">
        <f>IF($AP61-BD$77&gt;=0,"ok",IF($AP61-BD$77+$AO$78&gt;=0,"V1",IF($AP61-BD$77+$AO$79&gt;=0,"V2",IF($AP61-BD$77+$AO$80&gt;=0,"V3","A"))))</f>
        <v>68</v>
      </c>
      <c r="BE61" t="s" s="59">
        <f>IF($AP61-BE$77&gt;=0,"ok",IF($AP61-BE$77+$AO$78&gt;=0,"V1",IF($AP61-BE$77+$AO$79&gt;=0,"V2",IF($AP61-BE$77+$AO$80&gt;=0,"V3","A"))))</f>
        <v>68</v>
      </c>
      <c r="BF61" t="s" s="59">
        <f>IF($AP61-BF$77&gt;=0,"ok",IF($AP61-BF$77+$AO$78&gt;=0,"V1",IF($AP61-BF$77+$AO$79&gt;=0,"V2",IF($AP61-BF$77+$AO$80&gt;=0,"V3","A"))))</f>
        <v>69</v>
      </c>
      <c r="BG61" t="s" s="59">
        <f>IF($AP61-BG$77&gt;=0,"ok",IF($AP61-BG$77+$AO$78&gt;=0,"V1",IF($AP61-BG$77+$AO$79&gt;=0,"V2",IF($AP61-BG$77+$AO$80&gt;=0,"V3","A"))))</f>
        <v>69</v>
      </c>
      <c r="BH61" t="s" s="59">
        <f>IF($AP61-BH$77&gt;=0,"ok",IF($AP61-BH$77+$AO$78&gt;=0,"V1",IF($AP61-BH$77+$AO$79&gt;=0,"V2",IF($AP61-BH$77+$AO$80&gt;=0,"V3","A"))))</f>
        <v>69</v>
      </c>
      <c r="BI61" t="s" s="59">
        <f>IF($AP61-BI$77&gt;=0,"ok",IF($AP61-BI$77+$AO$78&gt;=0,"V1",IF($AP61-BI$77+$AO$79&gt;=0,"V2",IF($AP61-BI$77+$AO$80&gt;=0,"V3","A"))))</f>
        <v>69</v>
      </c>
      <c r="BJ61" t="s" s="60">
        <f>IF($AP61-BJ$77&gt;=0,"ok",IF($AP61-BJ$77+$AO$78&gt;=0,"V1",IF($AP61-BJ$77+$AO$79&gt;=0,"V2",IF($AP61-BJ$77+$AO$80&gt;=0,"V3","A"))))</f>
        <v>69</v>
      </c>
    </row>
    <row r="62" ht="15.95" customHeight="1">
      <c r="AL62" t="s" s="56">
        <v>77</v>
      </c>
      <c r="AM62" s="61">
        <v>270</v>
      </c>
      <c r="AN62" s="53">
        <f>AM62/$CP$115</f>
        <v>92.81916281119319</v>
      </c>
      <c r="AO62" s="53">
        <f>AM62/$CO$124</f>
        <v>27</v>
      </c>
      <c r="AP62" s="53">
        <f>AO62/2</f>
        <v>13.5</v>
      </c>
      <c r="AQ62" t="s" s="54">
        <f>IF($AP62-AQ$77&gt;=0,"ok",IF($AP62-AQ$77+$AO$78&gt;=0,"V1",IF($AP62-AQ$77+$AO$79&gt;=0,"V2",IF($AP62-AQ$77+$AO$80&gt;=0,"V3","A"))))</f>
        <v>65</v>
      </c>
      <c r="AR62" t="s" s="54">
        <f>IF($AP62-AR$77&gt;=0,"ok",IF($AP62-AR$77+$AO$78&gt;=0,"V1",IF($AP62-AR$77+$AO$79&gt;=0,"V2",IF($AP62-AR$77+$AO$80&gt;=0,"V3","A"))))</f>
        <v>65</v>
      </c>
      <c r="AS62" t="s" s="54">
        <f>IF($AP62-AS$77&gt;=0,"ok",IF($AP62-AS$77+$AO$78&gt;=0,"V1",IF($AP62-AS$77+$AO$79&gt;=0,"V2",IF($AP62-AS$77+$AO$80&gt;=0,"V3","A"))))</f>
        <v>65</v>
      </c>
      <c r="AT62" t="s" s="54">
        <f>IF($AP62-AT$77&gt;=0,"ok",IF($AP62-AT$77+$AO$78&gt;=0,"V1",IF($AP62-AT$77+$AO$79&gt;=0,"V2",IF($AP62-AT$77+$AO$80&gt;=0,"V3","A"))))</f>
        <v>65</v>
      </c>
      <c r="AU62" t="s" s="54">
        <f>IF($AP62-AU$77&gt;=0,"ok",IF($AP62-AU$77+$AO$78&gt;=0,"V1",IF($AP62-AU$77+$AO$79&gt;=0,"V2",IF($AP62-AU$77+$AO$80&gt;=0,"V3","A"))))</f>
        <v>65</v>
      </c>
      <c r="AV62" t="s" s="54">
        <f>IF($AP62-AV$77&gt;=0,"ok",IF($AP62-AV$77+$AO$78&gt;=0,"V1",IF($AP62-AV$77+$AO$79&gt;=0,"V2",IF($AP62-AV$77+$AO$80&gt;=0,"V3","A"))))</f>
        <v>65</v>
      </c>
      <c r="AW62" t="s" s="54">
        <f>IF($AP62-AW$77&gt;=0,"ok",IF($AP62-AW$77+$AO$78&gt;=0,"V1",IF($AP62-AW$77+$AO$79&gt;=0,"V2",IF($AP62-AW$77+$AO$80&gt;=0,"V3","A"))))</f>
        <v>65</v>
      </c>
      <c r="AX62" t="s" s="54">
        <f>IF($AP62-AX$77&gt;=0,"ok",IF($AP62-AX$77+$AO$78&gt;=0,"V1",IF($AP62-AX$77+$AO$79&gt;=0,"V2",IF($AP62-AX$77+$AO$80&gt;=0,"V3","A"))))</f>
        <v>65</v>
      </c>
      <c r="AY62" t="s" s="54">
        <f>IF($AP62-AY$77&gt;=0,"ok",IF($AP62-AY$77+$AO$78&gt;=0,"V1",IF($AP62-AY$77+$AO$79&gt;=0,"V2",IF($AP62-AY$77+$AO$80&gt;=0,"V3","A"))))</f>
        <v>65</v>
      </c>
      <c r="AZ62" t="s" s="54">
        <f>IF($AP62-AZ$77&gt;=0,"ok",IF($AP62-AZ$77+$AO$78&gt;=0,"V1",IF($AP62-AZ$77+$AO$79&gt;=0,"V2",IF($AP62-AZ$77+$AO$80&gt;=0,"V3","A"))))</f>
        <v>65</v>
      </c>
      <c r="BA62" t="s" s="54">
        <f>IF($AP62-BA$77&gt;=0,"ok",IF($AP62-BA$77+$AO$78&gt;=0,"V1",IF($AP62-BA$77+$AO$79&gt;=0,"V2",IF($AP62-BA$77+$AO$80&gt;=0,"V3","A"))))</f>
        <v>66</v>
      </c>
      <c r="BB62" t="s" s="54">
        <f>IF($AP62-BB$77&gt;=0,"ok",IF($AP62-BB$77+$AO$78&gt;=0,"V1",IF($AP62-BB$77+$AO$79&gt;=0,"V2",IF($AP62-BB$77+$AO$80&gt;=0,"V3","A"))))</f>
        <v>66</v>
      </c>
      <c r="BC62" t="s" s="54">
        <f>IF($AP62-BC$77&gt;=0,"ok",IF($AP62-BC$77+$AO$78&gt;=0,"V1",IF($AP62-BC$77+$AO$79&gt;=0,"V2",IF($AP62-BC$77+$AO$80&gt;=0,"V3","A"))))</f>
        <v>67</v>
      </c>
      <c r="BD62" t="s" s="54">
        <f>IF($AP62-BD$77&gt;=0,"ok",IF($AP62-BD$77+$AO$78&gt;=0,"V1",IF($AP62-BD$77+$AO$79&gt;=0,"V2",IF($AP62-BD$77+$AO$80&gt;=0,"V3","A"))))</f>
        <v>68</v>
      </c>
      <c r="BE62" t="s" s="54">
        <f>IF($AP62-BE$77&gt;=0,"ok",IF($AP62-BE$77+$AO$78&gt;=0,"V1",IF($AP62-BE$77+$AO$79&gt;=0,"V2",IF($AP62-BE$77+$AO$80&gt;=0,"V3","A"))))</f>
        <v>68</v>
      </c>
      <c r="BF62" t="s" s="54">
        <f>IF($AP62-BF$77&gt;=0,"ok",IF($AP62-BF$77+$AO$78&gt;=0,"V1",IF($AP62-BF$77+$AO$79&gt;=0,"V2",IF($AP62-BF$77+$AO$80&gt;=0,"V3","A"))))</f>
        <v>69</v>
      </c>
      <c r="BG62" t="s" s="54">
        <f>IF($AP62-BG$77&gt;=0,"ok",IF($AP62-BG$77+$AO$78&gt;=0,"V1",IF($AP62-BG$77+$AO$79&gt;=0,"V2",IF($AP62-BG$77+$AO$80&gt;=0,"V3","A"))))</f>
        <v>69</v>
      </c>
      <c r="BH62" t="s" s="54">
        <f>IF($AP62-BH$77&gt;=0,"ok",IF($AP62-BH$77+$AO$78&gt;=0,"V1",IF($AP62-BH$77+$AO$79&gt;=0,"V2",IF($AP62-BH$77+$AO$80&gt;=0,"V3","A"))))</f>
        <v>69</v>
      </c>
      <c r="BI62" t="s" s="54">
        <f>IF($AP62-BI$77&gt;=0,"ok",IF($AP62-BI$77+$AO$78&gt;=0,"V1",IF($AP62-BI$77+$AO$79&gt;=0,"V2",IF($AP62-BI$77+$AO$80&gt;=0,"V3","A"))))</f>
        <v>69</v>
      </c>
      <c r="BJ62" t="s" s="55">
        <f>IF($AP62-BJ$77&gt;=0,"ok",IF($AP62-BJ$77+$AO$78&gt;=0,"V1",IF($AP62-BJ$77+$AO$79&gt;=0,"V2",IF($AP62-BJ$77+$AO$80&gt;=0,"V3","A"))))</f>
        <v>69</v>
      </c>
    </row>
    <row r="63" ht="15.95" customHeight="1">
      <c r="AL63" t="s" s="56">
        <v>78</v>
      </c>
      <c r="AM63" s="57">
        <v>262</v>
      </c>
      <c r="AN63" s="58">
        <f>AM63/$CP$115</f>
        <v>90.0689653945653</v>
      </c>
      <c r="AO63" s="58">
        <f>AM63/$CO$124</f>
        <v>26.2</v>
      </c>
      <c r="AP63" s="58">
        <f>AO63/2</f>
        <v>13.1</v>
      </c>
      <c r="AQ63" t="s" s="59">
        <f>IF($AP63-AQ$77&gt;=0,"ok",IF($AP63-AQ$77+$AO$78&gt;=0,"V1",IF($AP63-AQ$77+$AO$79&gt;=0,"V2",IF($AP63-AQ$77+$AO$80&gt;=0,"V3","A"))))</f>
        <v>65</v>
      </c>
      <c r="AR63" t="s" s="59">
        <f>IF($AP63-AR$77&gt;=0,"ok",IF($AP63-AR$77+$AO$78&gt;=0,"V1",IF($AP63-AR$77+$AO$79&gt;=0,"V2",IF($AP63-AR$77+$AO$80&gt;=0,"V3","A"))))</f>
        <v>65</v>
      </c>
      <c r="AS63" t="s" s="59">
        <f>IF($AP63-AS$77&gt;=0,"ok",IF($AP63-AS$77+$AO$78&gt;=0,"V1",IF($AP63-AS$77+$AO$79&gt;=0,"V2",IF($AP63-AS$77+$AO$80&gt;=0,"V3","A"))))</f>
        <v>65</v>
      </c>
      <c r="AT63" t="s" s="59">
        <f>IF($AP63-AT$77&gt;=0,"ok",IF($AP63-AT$77+$AO$78&gt;=0,"V1",IF($AP63-AT$77+$AO$79&gt;=0,"V2",IF($AP63-AT$77+$AO$80&gt;=0,"V3","A"))))</f>
        <v>65</v>
      </c>
      <c r="AU63" t="s" s="59">
        <f>IF($AP63-AU$77&gt;=0,"ok",IF($AP63-AU$77+$AO$78&gt;=0,"V1",IF($AP63-AU$77+$AO$79&gt;=0,"V2",IF($AP63-AU$77+$AO$80&gt;=0,"V3","A"))))</f>
        <v>65</v>
      </c>
      <c r="AV63" t="s" s="59">
        <f>IF($AP63-AV$77&gt;=0,"ok",IF($AP63-AV$77+$AO$78&gt;=0,"V1",IF($AP63-AV$77+$AO$79&gt;=0,"V2",IF($AP63-AV$77+$AO$80&gt;=0,"V3","A"))))</f>
        <v>65</v>
      </c>
      <c r="AW63" t="s" s="59">
        <f>IF($AP63-AW$77&gt;=0,"ok",IF($AP63-AW$77+$AO$78&gt;=0,"V1",IF($AP63-AW$77+$AO$79&gt;=0,"V2",IF($AP63-AW$77+$AO$80&gt;=0,"V3","A"))))</f>
        <v>65</v>
      </c>
      <c r="AX63" t="s" s="59">
        <f>IF($AP63-AX$77&gt;=0,"ok",IF($AP63-AX$77+$AO$78&gt;=0,"V1",IF($AP63-AX$77+$AO$79&gt;=0,"V2",IF($AP63-AX$77+$AO$80&gt;=0,"V3","A"))))</f>
        <v>65</v>
      </c>
      <c r="AY63" t="s" s="59">
        <f>IF($AP63-AY$77&gt;=0,"ok",IF($AP63-AY$77+$AO$78&gt;=0,"V1",IF($AP63-AY$77+$AO$79&gt;=0,"V2",IF($AP63-AY$77+$AO$80&gt;=0,"V3","A"))))</f>
        <v>65</v>
      </c>
      <c r="AZ63" t="s" s="59">
        <f>IF($AP63-AZ$77&gt;=0,"ok",IF($AP63-AZ$77+$AO$78&gt;=0,"V1",IF($AP63-AZ$77+$AO$79&gt;=0,"V2",IF($AP63-AZ$77+$AO$80&gt;=0,"V3","A"))))</f>
        <v>65</v>
      </c>
      <c r="BA63" t="s" s="59">
        <f>IF($AP63-BA$77&gt;=0,"ok",IF($AP63-BA$77+$AO$78&gt;=0,"V1",IF($AP63-BA$77+$AO$79&gt;=0,"V2",IF($AP63-BA$77+$AO$80&gt;=0,"V3","A"))))</f>
        <v>66</v>
      </c>
      <c r="BB63" t="s" s="59">
        <f>IF($AP63-BB$77&gt;=0,"ok",IF($AP63-BB$77+$AO$78&gt;=0,"V1",IF($AP63-BB$77+$AO$79&gt;=0,"V2",IF($AP63-BB$77+$AO$80&gt;=0,"V3","A"))))</f>
        <v>66</v>
      </c>
      <c r="BC63" t="s" s="59">
        <f>IF($AP63-BC$77&gt;=0,"ok",IF($AP63-BC$77+$AO$78&gt;=0,"V1",IF($AP63-BC$77+$AO$79&gt;=0,"V2",IF($AP63-BC$77+$AO$80&gt;=0,"V3","A"))))</f>
        <v>67</v>
      </c>
      <c r="BD63" t="s" s="59">
        <f>IF($AP63-BD$77&gt;=0,"ok",IF($AP63-BD$77+$AO$78&gt;=0,"V1",IF($AP63-BD$77+$AO$79&gt;=0,"V2",IF($AP63-BD$77+$AO$80&gt;=0,"V3","A"))))</f>
        <v>68</v>
      </c>
      <c r="BE63" t="s" s="59">
        <f>IF($AP63-BE$77&gt;=0,"ok",IF($AP63-BE$77+$AO$78&gt;=0,"V1",IF($AP63-BE$77+$AO$79&gt;=0,"V2",IF($AP63-BE$77+$AO$80&gt;=0,"V3","A"))))</f>
        <v>68</v>
      </c>
      <c r="BF63" t="s" s="59">
        <f>IF($AP63-BF$77&gt;=0,"ok",IF($AP63-BF$77+$AO$78&gt;=0,"V1",IF($AP63-BF$77+$AO$79&gt;=0,"V2",IF($AP63-BF$77+$AO$80&gt;=0,"V3","A"))))</f>
        <v>69</v>
      </c>
      <c r="BG63" t="s" s="59">
        <f>IF($AP63-BG$77&gt;=0,"ok",IF($AP63-BG$77+$AO$78&gt;=0,"V1",IF($AP63-BG$77+$AO$79&gt;=0,"V2",IF($AP63-BG$77+$AO$80&gt;=0,"V3","A"))))</f>
        <v>69</v>
      </c>
      <c r="BH63" t="s" s="59">
        <f>IF($AP63-BH$77&gt;=0,"ok",IF($AP63-BH$77+$AO$78&gt;=0,"V1",IF($AP63-BH$77+$AO$79&gt;=0,"V2",IF($AP63-BH$77+$AO$80&gt;=0,"V3","A"))))</f>
        <v>69</v>
      </c>
      <c r="BI63" t="s" s="59">
        <f>IF($AP63-BI$77&gt;=0,"ok",IF($AP63-BI$77+$AO$78&gt;=0,"V1",IF($AP63-BI$77+$AO$79&gt;=0,"V2",IF($AP63-BI$77+$AO$80&gt;=0,"V3","A"))))</f>
        <v>69</v>
      </c>
      <c r="BJ63" t="s" s="60">
        <f>IF($AP63-BJ$77&gt;=0,"ok",IF($AP63-BJ$77+$AO$78&gt;=0,"V1",IF($AP63-BJ$77+$AO$79&gt;=0,"V2",IF($AP63-BJ$77+$AO$80&gt;=0,"V3","A"))))</f>
        <v>69</v>
      </c>
    </row>
    <row r="64" ht="15.95" customHeight="1">
      <c r="AL64" t="s" s="56">
        <v>79</v>
      </c>
      <c r="AM64" s="61">
        <v>260</v>
      </c>
      <c r="AN64" s="53">
        <f>AM64/$CP$115</f>
        <v>89.3814160404083</v>
      </c>
      <c r="AO64" s="53">
        <f>AM64/$CO$124</f>
        <v>26</v>
      </c>
      <c r="AP64" s="53">
        <f>AO64/2</f>
        <v>13</v>
      </c>
      <c r="AQ64" t="s" s="54">
        <f>IF($AP64-AQ$77&gt;=0,"ok",IF($AP64-AQ$77+$AO$78&gt;=0,"V1",IF($AP64-AQ$77+$AO$79&gt;=0,"V2",IF($AP64-AQ$77+$AO$80&gt;=0,"V3","A"))))</f>
        <v>65</v>
      </c>
      <c r="AR64" t="s" s="54">
        <f>IF($AP64-AR$77&gt;=0,"ok",IF($AP64-AR$77+$AO$78&gt;=0,"V1",IF($AP64-AR$77+$AO$79&gt;=0,"V2",IF($AP64-AR$77+$AO$80&gt;=0,"V3","A"))))</f>
        <v>65</v>
      </c>
      <c r="AS64" t="s" s="54">
        <f>IF($AP64-AS$77&gt;=0,"ok",IF($AP64-AS$77+$AO$78&gt;=0,"V1",IF($AP64-AS$77+$AO$79&gt;=0,"V2",IF($AP64-AS$77+$AO$80&gt;=0,"V3","A"))))</f>
        <v>65</v>
      </c>
      <c r="AT64" t="s" s="54">
        <f>IF($AP64-AT$77&gt;=0,"ok",IF($AP64-AT$77+$AO$78&gt;=0,"V1",IF($AP64-AT$77+$AO$79&gt;=0,"V2",IF($AP64-AT$77+$AO$80&gt;=0,"V3","A"))))</f>
        <v>65</v>
      </c>
      <c r="AU64" t="s" s="54">
        <f>IF($AP64-AU$77&gt;=0,"ok",IF($AP64-AU$77+$AO$78&gt;=0,"V1",IF($AP64-AU$77+$AO$79&gt;=0,"V2",IF($AP64-AU$77+$AO$80&gt;=0,"V3","A"))))</f>
        <v>65</v>
      </c>
      <c r="AV64" t="s" s="54">
        <f>IF($AP64-AV$77&gt;=0,"ok",IF($AP64-AV$77+$AO$78&gt;=0,"V1",IF($AP64-AV$77+$AO$79&gt;=0,"V2",IF($AP64-AV$77+$AO$80&gt;=0,"V3","A"))))</f>
        <v>65</v>
      </c>
      <c r="AW64" t="s" s="54">
        <f>IF($AP64-AW$77&gt;=0,"ok",IF($AP64-AW$77+$AO$78&gt;=0,"V1",IF($AP64-AW$77+$AO$79&gt;=0,"V2",IF($AP64-AW$77+$AO$80&gt;=0,"V3","A"))))</f>
        <v>65</v>
      </c>
      <c r="AX64" t="s" s="54">
        <f>IF($AP64-AX$77&gt;=0,"ok",IF($AP64-AX$77+$AO$78&gt;=0,"V1",IF($AP64-AX$77+$AO$79&gt;=0,"V2",IF($AP64-AX$77+$AO$80&gt;=0,"V3","A"))))</f>
        <v>65</v>
      </c>
      <c r="AY64" t="s" s="54">
        <f>IF($AP64-AY$77&gt;=0,"ok",IF($AP64-AY$77+$AO$78&gt;=0,"V1",IF($AP64-AY$77+$AO$79&gt;=0,"V2",IF($AP64-AY$77+$AO$80&gt;=0,"V3","A"))))</f>
        <v>65</v>
      </c>
      <c r="AZ64" t="s" s="54">
        <f>IF($AP64-AZ$77&gt;=0,"ok",IF($AP64-AZ$77+$AO$78&gt;=0,"V1",IF($AP64-AZ$77+$AO$79&gt;=0,"V2",IF($AP64-AZ$77+$AO$80&gt;=0,"V3","A"))))</f>
        <v>65</v>
      </c>
      <c r="BA64" t="s" s="54">
        <f>IF($AP64-BA$77&gt;=0,"ok",IF($AP64-BA$77+$AO$78&gt;=0,"V1",IF($AP64-BA$77+$AO$79&gt;=0,"V2",IF($AP64-BA$77+$AO$80&gt;=0,"V3","A"))))</f>
        <v>66</v>
      </c>
      <c r="BB64" t="s" s="54">
        <f>IF($AP64-BB$77&gt;=0,"ok",IF($AP64-BB$77+$AO$78&gt;=0,"V1",IF($AP64-BB$77+$AO$79&gt;=0,"V2",IF($AP64-BB$77+$AO$80&gt;=0,"V3","A"))))</f>
        <v>66</v>
      </c>
      <c r="BC64" t="s" s="54">
        <f>IF($AP64-BC$77&gt;=0,"ok",IF($AP64-BC$77+$AO$78&gt;=0,"V1",IF($AP64-BC$77+$AO$79&gt;=0,"V2",IF($AP64-BC$77+$AO$80&gt;=0,"V3","A"))))</f>
        <v>67</v>
      </c>
      <c r="BD64" t="s" s="54">
        <f>IF($AP64-BD$77&gt;=0,"ok",IF($AP64-BD$77+$AO$78&gt;=0,"V1",IF($AP64-BD$77+$AO$79&gt;=0,"V2",IF($AP64-BD$77+$AO$80&gt;=0,"V3","A"))))</f>
        <v>68</v>
      </c>
      <c r="BE64" t="s" s="54">
        <f>IF($AP64-BE$77&gt;=0,"ok",IF($AP64-BE$77+$AO$78&gt;=0,"V1",IF($AP64-BE$77+$AO$79&gt;=0,"V2",IF($AP64-BE$77+$AO$80&gt;=0,"V3","A"))))</f>
        <v>68</v>
      </c>
      <c r="BF64" t="s" s="54">
        <f>IF($AP64-BF$77&gt;=0,"ok",IF($AP64-BF$77+$AO$78&gt;=0,"V1",IF($AP64-BF$77+$AO$79&gt;=0,"V2",IF($AP64-BF$77+$AO$80&gt;=0,"V3","A"))))</f>
        <v>69</v>
      </c>
      <c r="BG64" t="s" s="54">
        <f>IF($AP64-BG$77&gt;=0,"ok",IF($AP64-BG$77+$AO$78&gt;=0,"V1",IF($AP64-BG$77+$AO$79&gt;=0,"V2",IF($AP64-BG$77+$AO$80&gt;=0,"V3","A"))))</f>
        <v>69</v>
      </c>
      <c r="BH64" t="s" s="54">
        <f>IF($AP64-BH$77&gt;=0,"ok",IF($AP64-BH$77+$AO$78&gt;=0,"V1",IF($AP64-BH$77+$AO$79&gt;=0,"V2",IF($AP64-BH$77+$AO$80&gt;=0,"V3","A"))))</f>
        <v>69</v>
      </c>
      <c r="BI64" t="s" s="54">
        <f>IF($AP64-BI$77&gt;=0,"ok",IF($AP64-BI$77+$AO$78&gt;=0,"V1",IF($AP64-BI$77+$AO$79&gt;=0,"V2",IF($AP64-BI$77+$AO$80&gt;=0,"V3","A"))))</f>
        <v>69</v>
      </c>
      <c r="BJ64" t="s" s="55">
        <f>IF($AP64-BJ$77&gt;=0,"ok",IF($AP64-BJ$77+$AO$78&gt;=0,"V1",IF($AP64-BJ$77+$AO$79&gt;=0,"V2",IF($AP64-BJ$77+$AO$80&gt;=0,"V3","A"))))</f>
        <v>69</v>
      </c>
    </row>
    <row r="65" ht="15.95" customHeight="1">
      <c r="AL65" t="s" s="56">
        <v>80</v>
      </c>
      <c r="AM65" s="57">
        <v>260</v>
      </c>
      <c r="AN65" s="58">
        <f>AM65/$CP$115</f>
        <v>89.3814160404083</v>
      </c>
      <c r="AO65" s="58">
        <f>AM65/$CO$124</f>
        <v>26</v>
      </c>
      <c r="AP65" s="58">
        <f>AO65/2</f>
        <v>13</v>
      </c>
      <c r="AQ65" t="s" s="59">
        <f>IF($AP65-AQ$77&gt;=0,"ok",IF($AP65-AQ$77+$AO$78&gt;=0,"V1",IF($AP65-AQ$77+$AO$79&gt;=0,"V2",IF($AP65-AQ$77+$AO$80&gt;=0,"V3","A"))))</f>
        <v>65</v>
      </c>
      <c r="AR65" t="s" s="59">
        <f>IF($AP65-AR$77&gt;=0,"ok",IF($AP65-AR$77+$AO$78&gt;=0,"V1",IF($AP65-AR$77+$AO$79&gt;=0,"V2",IF($AP65-AR$77+$AO$80&gt;=0,"V3","A"))))</f>
        <v>65</v>
      </c>
      <c r="AS65" t="s" s="59">
        <f>IF($AP65-AS$77&gt;=0,"ok",IF($AP65-AS$77+$AO$78&gt;=0,"V1",IF($AP65-AS$77+$AO$79&gt;=0,"V2",IF($AP65-AS$77+$AO$80&gt;=0,"V3","A"))))</f>
        <v>65</v>
      </c>
      <c r="AT65" t="s" s="59">
        <f>IF($AP65-AT$77&gt;=0,"ok",IF($AP65-AT$77+$AO$78&gt;=0,"V1",IF($AP65-AT$77+$AO$79&gt;=0,"V2",IF($AP65-AT$77+$AO$80&gt;=0,"V3","A"))))</f>
        <v>65</v>
      </c>
      <c r="AU65" t="s" s="59">
        <f>IF($AP65-AU$77&gt;=0,"ok",IF($AP65-AU$77+$AO$78&gt;=0,"V1",IF($AP65-AU$77+$AO$79&gt;=0,"V2",IF($AP65-AU$77+$AO$80&gt;=0,"V3","A"))))</f>
        <v>65</v>
      </c>
      <c r="AV65" t="s" s="59">
        <f>IF($AP65-AV$77&gt;=0,"ok",IF($AP65-AV$77+$AO$78&gt;=0,"V1",IF($AP65-AV$77+$AO$79&gt;=0,"V2",IF($AP65-AV$77+$AO$80&gt;=0,"V3","A"))))</f>
        <v>65</v>
      </c>
      <c r="AW65" t="s" s="59">
        <f>IF($AP65-AW$77&gt;=0,"ok",IF($AP65-AW$77+$AO$78&gt;=0,"V1",IF($AP65-AW$77+$AO$79&gt;=0,"V2",IF($AP65-AW$77+$AO$80&gt;=0,"V3","A"))))</f>
        <v>65</v>
      </c>
      <c r="AX65" t="s" s="59">
        <f>IF($AP65-AX$77&gt;=0,"ok",IF($AP65-AX$77+$AO$78&gt;=0,"V1",IF($AP65-AX$77+$AO$79&gt;=0,"V2",IF($AP65-AX$77+$AO$80&gt;=0,"V3","A"))))</f>
        <v>65</v>
      </c>
      <c r="AY65" t="s" s="59">
        <f>IF($AP65-AY$77&gt;=0,"ok",IF($AP65-AY$77+$AO$78&gt;=0,"V1",IF($AP65-AY$77+$AO$79&gt;=0,"V2",IF($AP65-AY$77+$AO$80&gt;=0,"V3","A"))))</f>
        <v>65</v>
      </c>
      <c r="AZ65" t="s" s="59">
        <f>IF($AP65-AZ$77&gt;=0,"ok",IF($AP65-AZ$77+$AO$78&gt;=0,"V1",IF($AP65-AZ$77+$AO$79&gt;=0,"V2",IF($AP65-AZ$77+$AO$80&gt;=0,"V3","A"))))</f>
        <v>65</v>
      </c>
      <c r="BA65" t="s" s="59">
        <f>IF($AP65-BA$77&gt;=0,"ok",IF($AP65-BA$77+$AO$78&gt;=0,"V1",IF($AP65-BA$77+$AO$79&gt;=0,"V2",IF($AP65-BA$77+$AO$80&gt;=0,"V3","A"))))</f>
        <v>66</v>
      </c>
      <c r="BB65" t="s" s="59">
        <f>IF($AP65-BB$77&gt;=0,"ok",IF($AP65-BB$77+$AO$78&gt;=0,"V1",IF($AP65-BB$77+$AO$79&gt;=0,"V2",IF($AP65-BB$77+$AO$80&gt;=0,"V3","A"))))</f>
        <v>66</v>
      </c>
      <c r="BC65" t="s" s="59">
        <f>IF($AP65-BC$77&gt;=0,"ok",IF($AP65-BC$77+$AO$78&gt;=0,"V1",IF($AP65-BC$77+$AO$79&gt;=0,"V2",IF($AP65-BC$77+$AO$80&gt;=0,"V3","A"))))</f>
        <v>67</v>
      </c>
      <c r="BD65" t="s" s="59">
        <f>IF($AP65-BD$77&gt;=0,"ok",IF($AP65-BD$77+$AO$78&gt;=0,"V1",IF($AP65-BD$77+$AO$79&gt;=0,"V2",IF($AP65-BD$77+$AO$80&gt;=0,"V3","A"))))</f>
        <v>68</v>
      </c>
      <c r="BE65" t="s" s="59">
        <f>IF($AP65-BE$77&gt;=0,"ok",IF($AP65-BE$77+$AO$78&gt;=0,"V1",IF($AP65-BE$77+$AO$79&gt;=0,"V2",IF($AP65-BE$77+$AO$80&gt;=0,"V3","A"))))</f>
        <v>68</v>
      </c>
      <c r="BF65" t="s" s="59">
        <f>IF($AP65-BF$77&gt;=0,"ok",IF($AP65-BF$77+$AO$78&gt;=0,"V1",IF($AP65-BF$77+$AO$79&gt;=0,"V2",IF($AP65-BF$77+$AO$80&gt;=0,"V3","A"))))</f>
        <v>69</v>
      </c>
      <c r="BG65" t="s" s="59">
        <f>IF($AP65-BG$77&gt;=0,"ok",IF($AP65-BG$77+$AO$78&gt;=0,"V1",IF($AP65-BG$77+$AO$79&gt;=0,"V2",IF($AP65-BG$77+$AO$80&gt;=0,"V3","A"))))</f>
        <v>69</v>
      </c>
      <c r="BH65" t="s" s="59">
        <f>IF($AP65-BH$77&gt;=0,"ok",IF($AP65-BH$77+$AO$78&gt;=0,"V1",IF($AP65-BH$77+$AO$79&gt;=0,"V2",IF($AP65-BH$77+$AO$80&gt;=0,"V3","A"))))</f>
        <v>69</v>
      </c>
      <c r="BI65" t="s" s="59">
        <f>IF($AP65-BI$77&gt;=0,"ok",IF($AP65-BI$77+$AO$78&gt;=0,"V1",IF($AP65-BI$77+$AO$79&gt;=0,"V2",IF($AP65-BI$77+$AO$80&gt;=0,"V3","A"))))</f>
        <v>69</v>
      </c>
      <c r="BJ65" t="s" s="60">
        <f>IF($AP65-BJ$77&gt;=0,"ok",IF($AP65-BJ$77+$AO$78&gt;=0,"V1",IF($AP65-BJ$77+$AO$79&gt;=0,"V2",IF($AP65-BJ$77+$AO$80&gt;=0,"V3","A"))))</f>
        <v>69</v>
      </c>
    </row>
    <row r="66" ht="15.95" customHeight="1">
      <c r="AL66" t="s" s="56">
        <v>81</v>
      </c>
      <c r="AM66" s="61">
        <v>260</v>
      </c>
      <c r="AN66" s="53">
        <f>AM66/$CP$115</f>
        <v>89.3814160404083</v>
      </c>
      <c r="AO66" s="53">
        <f>AM66/$CO$124</f>
        <v>26</v>
      </c>
      <c r="AP66" s="53">
        <f>AO66/2</f>
        <v>13</v>
      </c>
      <c r="AQ66" t="s" s="54">
        <f>IF($AP66-AQ$77&gt;=0,"ok",IF($AP66-AQ$77+$AO$78&gt;=0,"V1",IF($AP66-AQ$77+$AO$79&gt;=0,"V2",IF($AP66-AQ$77+$AO$80&gt;=0,"V3","A"))))</f>
        <v>65</v>
      </c>
      <c r="AR66" t="s" s="54">
        <f>IF($AP66-AR$77&gt;=0,"ok",IF($AP66-AR$77+$AO$78&gt;=0,"V1",IF($AP66-AR$77+$AO$79&gt;=0,"V2",IF($AP66-AR$77+$AO$80&gt;=0,"V3","A"))))</f>
        <v>65</v>
      </c>
      <c r="AS66" t="s" s="54">
        <f>IF($AP66-AS$77&gt;=0,"ok",IF($AP66-AS$77+$AO$78&gt;=0,"V1",IF($AP66-AS$77+$AO$79&gt;=0,"V2",IF($AP66-AS$77+$AO$80&gt;=0,"V3","A"))))</f>
        <v>65</v>
      </c>
      <c r="AT66" t="s" s="54">
        <f>IF($AP66-AT$77&gt;=0,"ok",IF($AP66-AT$77+$AO$78&gt;=0,"V1",IF($AP66-AT$77+$AO$79&gt;=0,"V2",IF($AP66-AT$77+$AO$80&gt;=0,"V3","A"))))</f>
        <v>65</v>
      </c>
      <c r="AU66" t="s" s="54">
        <f>IF($AP66-AU$77&gt;=0,"ok",IF($AP66-AU$77+$AO$78&gt;=0,"V1",IF($AP66-AU$77+$AO$79&gt;=0,"V2",IF($AP66-AU$77+$AO$80&gt;=0,"V3","A"))))</f>
        <v>65</v>
      </c>
      <c r="AV66" t="s" s="54">
        <f>IF($AP66-AV$77&gt;=0,"ok",IF($AP66-AV$77+$AO$78&gt;=0,"V1",IF($AP66-AV$77+$AO$79&gt;=0,"V2",IF($AP66-AV$77+$AO$80&gt;=0,"V3","A"))))</f>
        <v>65</v>
      </c>
      <c r="AW66" t="s" s="54">
        <f>IF($AP66-AW$77&gt;=0,"ok",IF($AP66-AW$77+$AO$78&gt;=0,"V1",IF($AP66-AW$77+$AO$79&gt;=0,"V2",IF($AP66-AW$77+$AO$80&gt;=0,"V3","A"))))</f>
        <v>65</v>
      </c>
      <c r="AX66" t="s" s="54">
        <f>IF($AP66-AX$77&gt;=0,"ok",IF($AP66-AX$77+$AO$78&gt;=0,"V1",IF($AP66-AX$77+$AO$79&gt;=0,"V2",IF($AP66-AX$77+$AO$80&gt;=0,"V3","A"))))</f>
        <v>65</v>
      </c>
      <c r="AY66" t="s" s="54">
        <f>IF($AP66-AY$77&gt;=0,"ok",IF($AP66-AY$77+$AO$78&gt;=0,"V1",IF($AP66-AY$77+$AO$79&gt;=0,"V2",IF($AP66-AY$77+$AO$80&gt;=0,"V3","A"))))</f>
        <v>65</v>
      </c>
      <c r="AZ66" t="s" s="54">
        <f>IF($AP66-AZ$77&gt;=0,"ok",IF($AP66-AZ$77+$AO$78&gt;=0,"V1",IF($AP66-AZ$77+$AO$79&gt;=0,"V2",IF($AP66-AZ$77+$AO$80&gt;=0,"V3","A"))))</f>
        <v>65</v>
      </c>
      <c r="BA66" t="s" s="54">
        <f>IF($AP66-BA$77&gt;=0,"ok",IF($AP66-BA$77+$AO$78&gt;=0,"V1",IF($AP66-BA$77+$AO$79&gt;=0,"V2",IF($AP66-BA$77+$AO$80&gt;=0,"V3","A"))))</f>
        <v>66</v>
      </c>
      <c r="BB66" t="s" s="54">
        <f>IF($AP66-BB$77&gt;=0,"ok",IF($AP66-BB$77+$AO$78&gt;=0,"V1",IF($AP66-BB$77+$AO$79&gt;=0,"V2",IF($AP66-BB$77+$AO$80&gt;=0,"V3","A"))))</f>
        <v>66</v>
      </c>
      <c r="BC66" t="s" s="54">
        <f>IF($AP66-BC$77&gt;=0,"ok",IF($AP66-BC$77+$AO$78&gt;=0,"V1",IF($AP66-BC$77+$AO$79&gt;=0,"V2",IF($AP66-BC$77+$AO$80&gt;=0,"V3","A"))))</f>
        <v>67</v>
      </c>
      <c r="BD66" t="s" s="54">
        <f>IF($AP66-BD$77&gt;=0,"ok",IF($AP66-BD$77+$AO$78&gt;=0,"V1",IF($AP66-BD$77+$AO$79&gt;=0,"V2",IF($AP66-BD$77+$AO$80&gt;=0,"V3","A"))))</f>
        <v>68</v>
      </c>
      <c r="BE66" t="s" s="54">
        <f>IF($AP66-BE$77&gt;=0,"ok",IF($AP66-BE$77+$AO$78&gt;=0,"V1",IF($AP66-BE$77+$AO$79&gt;=0,"V2",IF($AP66-BE$77+$AO$80&gt;=0,"V3","A"))))</f>
        <v>68</v>
      </c>
      <c r="BF66" t="s" s="54">
        <f>IF($AP66-BF$77&gt;=0,"ok",IF($AP66-BF$77+$AO$78&gt;=0,"V1",IF($AP66-BF$77+$AO$79&gt;=0,"V2",IF($AP66-BF$77+$AO$80&gt;=0,"V3","A"))))</f>
        <v>69</v>
      </c>
      <c r="BG66" t="s" s="54">
        <f>IF($AP66-BG$77&gt;=0,"ok",IF($AP66-BG$77+$AO$78&gt;=0,"V1",IF($AP66-BG$77+$AO$79&gt;=0,"V2",IF($AP66-BG$77+$AO$80&gt;=0,"V3","A"))))</f>
        <v>69</v>
      </c>
      <c r="BH66" t="s" s="54">
        <f>IF($AP66-BH$77&gt;=0,"ok",IF($AP66-BH$77+$AO$78&gt;=0,"V1",IF($AP66-BH$77+$AO$79&gt;=0,"V2",IF($AP66-BH$77+$AO$80&gt;=0,"V3","A"))))</f>
        <v>69</v>
      </c>
      <c r="BI66" t="s" s="54">
        <f>IF($AP66-BI$77&gt;=0,"ok",IF($AP66-BI$77+$AO$78&gt;=0,"V1",IF($AP66-BI$77+$AO$79&gt;=0,"V2",IF($AP66-BI$77+$AO$80&gt;=0,"V3","A"))))</f>
        <v>69</v>
      </c>
      <c r="BJ66" t="s" s="55">
        <f>IF($AP66-BJ$77&gt;=0,"ok",IF($AP66-BJ$77+$AO$78&gt;=0,"V1",IF($AP66-BJ$77+$AO$79&gt;=0,"V2",IF($AP66-BJ$77+$AO$80&gt;=0,"V3","A"))))</f>
        <v>69</v>
      </c>
    </row>
    <row r="67" ht="15.95" customHeight="1">
      <c r="AL67" t="s" s="56">
        <v>82</v>
      </c>
      <c r="AM67" s="57">
        <v>260</v>
      </c>
      <c r="AN67" s="58">
        <f>AM67/$CP$115</f>
        <v>89.3814160404083</v>
      </c>
      <c r="AO67" s="58">
        <f>AM67/$CO$124</f>
        <v>26</v>
      </c>
      <c r="AP67" s="58">
        <f>AO67/2</f>
        <v>13</v>
      </c>
      <c r="AQ67" t="s" s="59">
        <f>IF($AP67-AQ$77&gt;=0,"ok",IF($AP67-AQ$77+$AO$78&gt;=0,"V1",IF($AP67-AQ$77+$AO$79&gt;=0,"V2",IF($AP67-AQ$77+$AO$80&gt;=0,"V3","A"))))</f>
        <v>65</v>
      </c>
      <c r="AR67" t="s" s="59">
        <f>IF($AP67-AR$77&gt;=0,"ok",IF($AP67-AR$77+$AO$78&gt;=0,"V1",IF($AP67-AR$77+$AO$79&gt;=0,"V2",IF($AP67-AR$77+$AO$80&gt;=0,"V3","A"))))</f>
        <v>65</v>
      </c>
      <c r="AS67" t="s" s="59">
        <f>IF($AP67-AS$77&gt;=0,"ok",IF($AP67-AS$77+$AO$78&gt;=0,"V1",IF($AP67-AS$77+$AO$79&gt;=0,"V2",IF($AP67-AS$77+$AO$80&gt;=0,"V3","A"))))</f>
        <v>65</v>
      </c>
      <c r="AT67" t="s" s="59">
        <f>IF($AP67-AT$77&gt;=0,"ok",IF($AP67-AT$77+$AO$78&gt;=0,"V1",IF($AP67-AT$77+$AO$79&gt;=0,"V2",IF($AP67-AT$77+$AO$80&gt;=0,"V3","A"))))</f>
        <v>65</v>
      </c>
      <c r="AU67" t="s" s="59">
        <f>IF($AP67-AU$77&gt;=0,"ok",IF($AP67-AU$77+$AO$78&gt;=0,"V1",IF($AP67-AU$77+$AO$79&gt;=0,"V2",IF($AP67-AU$77+$AO$80&gt;=0,"V3","A"))))</f>
        <v>65</v>
      </c>
      <c r="AV67" t="s" s="59">
        <f>IF($AP67-AV$77&gt;=0,"ok",IF($AP67-AV$77+$AO$78&gt;=0,"V1",IF($AP67-AV$77+$AO$79&gt;=0,"V2",IF($AP67-AV$77+$AO$80&gt;=0,"V3","A"))))</f>
        <v>65</v>
      </c>
      <c r="AW67" t="s" s="59">
        <f>IF($AP67-AW$77&gt;=0,"ok",IF($AP67-AW$77+$AO$78&gt;=0,"V1",IF($AP67-AW$77+$AO$79&gt;=0,"V2",IF($AP67-AW$77+$AO$80&gt;=0,"V3","A"))))</f>
        <v>65</v>
      </c>
      <c r="AX67" t="s" s="59">
        <f>IF($AP67-AX$77&gt;=0,"ok",IF($AP67-AX$77+$AO$78&gt;=0,"V1",IF($AP67-AX$77+$AO$79&gt;=0,"V2",IF($AP67-AX$77+$AO$80&gt;=0,"V3","A"))))</f>
        <v>65</v>
      </c>
      <c r="AY67" t="s" s="59">
        <f>IF($AP67-AY$77&gt;=0,"ok",IF($AP67-AY$77+$AO$78&gt;=0,"V1",IF($AP67-AY$77+$AO$79&gt;=0,"V2",IF($AP67-AY$77+$AO$80&gt;=0,"V3","A"))))</f>
        <v>65</v>
      </c>
      <c r="AZ67" t="s" s="59">
        <f>IF($AP67-AZ$77&gt;=0,"ok",IF($AP67-AZ$77+$AO$78&gt;=0,"V1",IF($AP67-AZ$77+$AO$79&gt;=0,"V2",IF($AP67-AZ$77+$AO$80&gt;=0,"V3","A"))))</f>
        <v>65</v>
      </c>
      <c r="BA67" t="s" s="59">
        <f>IF($AP67-BA$77&gt;=0,"ok",IF($AP67-BA$77+$AO$78&gt;=0,"V1",IF($AP67-BA$77+$AO$79&gt;=0,"V2",IF($AP67-BA$77+$AO$80&gt;=0,"V3","A"))))</f>
        <v>66</v>
      </c>
      <c r="BB67" t="s" s="59">
        <f>IF($AP67-BB$77&gt;=0,"ok",IF($AP67-BB$77+$AO$78&gt;=0,"V1",IF($AP67-BB$77+$AO$79&gt;=0,"V2",IF($AP67-BB$77+$AO$80&gt;=0,"V3","A"))))</f>
        <v>66</v>
      </c>
      <c r="BC67" t="s" s="59">
        <f>IF($AP67-BC$77&gt;=0,"ok",IF($AP67-BC$77+$AO$78&gt;=0,"V1",IF($AP67-BC$77+$AO$79&gt;=0,"V2",IF($AP67-BC$77+$AO$80&gt;=0,"V3","A"))))</f>
        <v>67</v>
      </c>
      <c r="BD67" t="s" s="59">
        <f>IF($AP67-BD$77&gt;=0,"ok",IF($AP67-BD$77+$AO$78&gt;=0,"V1",IF($AP67-BD$77+$AO$79&gt;=0,"V2",IF($AP67-BD$77+$AO$80&gt;=0,"V3","A"))))</f>
        <v>68</v>
      </c>
      <c r="BE67" t="s" s="59">
        <f>IF($AP67-BE$77&gt;=0,"ok",IF($AP67-BE$77+$AO$78&gt;=0,"V1",IF($AP67-BE$77+$AO$79&gt;=0,"V2",IF($AP67-BE$77+$AO$80&gt;=0,"V3","A"))))</f>
        <v>68</v>
      </c>
      <c r="BF67" t="s" s="59">
        <f>IF($AP67-BF$77&gt;=0,"ok",IF($AP67-BF$77+$AO$78&gt;=0,"V1",IF($AP67-BF$77+$AO$79&gt;=0,"V2",IF($AP67-BF$77+$AO$80&gt;=0,"V3","A"))))</f>
        <v>69</v>
      </c>
      <c r="BG67" t="s" s="59">
        <f>IF($AP67-BG$77&gt;=0,"ok",IF($AP67-BG$77+$AO$78&gt;=0,"V1",IF($AP67-BG$77+$AO$79&gt;=0,"V2",IF($AP67-BG$77+$AO$80&gt;=0,"V3","A"))))</f>
        <v>69</v>
      </c>
      <c r="BH67" t="s" s="59">
        <f>IF($AP67-BH$77&gt;=0,"ok",IF($AP67-BH$77+$AO$78&gt;=0,"V1",IF($AP67-BH$77+$AO$79&gt;=0,"V2",IF($AP67-BH$77+$AO$80&gt;=0,"V3","A"))))</f>
        <v>69</v>
      </c>
      <c r="BI67" t="s" s="59">
        <f>IF($AP67-BI$77&gt;=0,"ok",IF($AP67-BI$77+$AO$78&gt;=0,"V1",IF($AP67-BI$77+$AO$79&gt;=0,"V2",IF($AP67-BI$77+$AO$80&gt;=0,"V3","A"))))</f>
        <v>69</v>
      </c>
      <c r="BJ67" t="s" s="60">
        <f>IF($AP67-BJ$77&gt;=0,"ok",IF($AP67-BJ$77+$AO$78&gt;=0,"V1",IF($AP67-BJ$77+$AO$79&gt;=0,"V2",IF($AP67-BJ$77+$AO$80&gt;=0,"V3","A"))))</f>
        <v>69</v>
      </c>
    </row>
    <row r="68" ht="15.95" customHeight="1">
      <c r="AL68" t="s" s="56">
        <v>83</v>
      </c>
      <c r="AM68" s="61">
        <v>260</v>
      </c>
      <c r="AN68" s="53">
        <f>AM68/$CP$115</f>
        <v>89.3814160404083</v>
      </c>
      <c r="AO68" s="53">
        <f>AM68/$CO$124</f>
        <v>26</v>
      </c>
      <c r="AP68" s="53">
        <f>AO68/2</f>
        <v>13</v>
      </c>
      <c r="AQ68" t="s" s="54">
        <f>IF($AP68-AQ$77&gt;=0,"ok",IF($AP68-AQ$77+$AO$78&gt;=0,"V1",IF($AP68-AQ$77+$AO$79&gt;=0,"V2",IF($AP68-AQ$77+$AO$80&gt;=0,"V3","A"))))</f>
        <v>65</v>
      </c>
      <c r="AR68" t="s" s="54">
        <f>IF($AP68-AR$77&gt;=0,"ok",IF($AP68-AR$77+$AO$78&gt;=0,"V1",IF($AP68-AR$77+$AO$79&gt;=0,"V2",IF($AP68-AR$77+$AO$80&gt;=0,"V3","A"))))</f>
        <v>65</v>
      </c>
      <c r="AS68" t="s" s="54">
        <f>IF($AP68-AS$77&gt;=0,"ok",IF($AP68-AS$77+$AO$78&gt;=0,"V1",IF($AP68-AS$77+$AO$79&gt;=0,"V2",IF($AP68-AS$77+$AO$80&gt;=0,"V3","A"))))</f>
        <v>65</v>
      </c>
      <c r="AT68" t="s" s="54">
        <f>IF($AP68-AT$77&gt;=0,"ok",IF($AP68-AT$77+$AO$78&gt;=0,"V1",IF($AP68-AT$77+$AO$79&gt;=0,"V2",IF($AP68-AT$77+$AO$80&gt;=0,"V3","A"))))</f>
        <v>65</v>
      </c>
      <c r="AU68" t="s" s="54">
        <f>IF($AP68-AU$77&gt;=0,"ok",IF($AP68-AU$77+$AO$78&gt;=0,"V1",IF($AP68-AU$77+$AO$79&gt;=0,"V2",IF($AP68-AU$77+$AO$80&gt;=0,"V3","A"))))</f>
        <v>65</v>
      </c>
      <c r="AV68" t="s" s="54">
        <f>IF($AP68-AV$77&gt;=0,"ok",IF($AP68-AV$77+$AO$78&gt;=0,"V1",IF($AP68-AV$77+$AO$79&gt;=0,"V2",IF($AP68-AV$77+$AO$80&gt;=0,"V3","A"))))</f>
        <v>65</v>
      </c>
      <c r="AW68" t="s" s="54">
        <f>IF($AP68-AW$77&gt;=0,"ok",IF($AP68-AW$77+$AO$78&gt;=0,"V1",IF($AP68-AW$77+$AO$79&gt;=0,"V2",IF($AP68-AW$77+$AO$80&gt;=0,"V3","A"))))</f>
        <v>65</v>
      </c>
      <c r="AX68" t="s" s="54">
        <f>IF($AP68-AX$77&gt;=0,"ok",IF($AP68-AX$77+$AO$78&gt;=0,"V1",IF($AP68-AX$77+$AO$79&gt;=0,"V2",IF($AP68-AX$77+$AO$80&gt;=0,"V3","A"))))</f>
        <v>65</v>
      </c>
      <c r="AY68" t="s" s="54">
        <f>IF($AP68-AY$77&gt;=0,"ok",IF($AP68-AY$77+$AO$78&gt;=0,"V1",IF($AP68-AY$77+$AO$79&gt;=0,"V2",IF($AP68-AY$77+$AO$80&gt;=0,"V3","A"))))</f>
        <v>65</v>
      </c>
      <c r="AZ68" t="s" s="54">
        <f>IF($AP68-AZ$77&gt;=0,"ok",IF($AP68-AZ$77+$AO$78&gt;=0,"V1",IF($AP68-AZ$77+$AO$79&gt;=0,"V2",IF($AP68-AZ$77+$AO$80&gt;=0,"V3","A"))))</f>
        <v>65</v>
      </c>
      <c r="BA68" t="s" s="54">
        <f>IF($AP68-BA$77&gt;=0,"ok",IF($AP68-BA$77+$AO$78&gt;=0,"V1",IF($AP68-BA$77+$AO$79&gt;=0,"V2",IF($AP68-BA$77+$AO$80&gt;=0,"V3","A"))))</f>
        <v>66</v>
      </c>
      <c r="BB68" t="s" s="54">
        <f>IF($AP68-BB$77&gt;=0,"ok",IF($AP68-BB$77+$AO$78&gt;=0,"V1",IF($AP68-BB$77+$AO$79&gt;=0,"V2",IF($AP68-BB$77+$AO$80&gt;=0,"V3","A"))))</f>
        <v>66</v>
      </c>
      <c r="BC68" t="s" s="54">
        <f>IF($AP68-BC$77&gt;=0,"ok",IF($AP68-BC$77+$AO$78&gt;=0,"V1",IF($AP68-BC$77+$AO$79&gt;=0,"V2",IF($AP68-BC$77+$AO$80&gt;=0,"V3","A"))))</f>
        <v>67</v>
      </c>
      <c r="BD68" t="s" s="54">
        <f>IF($AP68-BD$77&gt;=0,"ok",IF($AP68-BD$77+$AO$78&gt;=0,"V1",IF($AP68-BD$77+$AO$79&gt;=0,"V2",IF($AP68-BD$77+$AO$80&gt;=0,"V3","A"))))</f>
        <v>68</v>
      </c>
      <c r="BE68" t="s" s="54">
        <f>IF($AP68-BE$77&gt;=0,"ok",IF($AP68-BE$77+$AO$78&gt;=0,"V1",IF($AP68-BE$77+$AO$79&gt;=0,"V2",IF($AP68-BE$77+$AO$80&gt;=0,"V3","A"))))</f>
        <v>68</v>
      </c>
      <c r="BF68" t="s" s="54">
        <f>IF($AP68-BF$77&gt;=0,"ok",IF($AP68-BF$77+$AO$78&gt;=0,"V1",IF($AP68-BF$77+$AO$79&gt;=0,"V2",IF($AP68-BF$77+$AO$80&gt;=0,"V3","A"))))</f>
        <v>69</v>
      </c>
      <c r="BG68" t="s" s="54">
        <f>IF($AP68-BG$77&gt;=0,"ok",IF($AP68-BG$77+$AO$78&gt;=0,"V1",IF($AP68-BG$77+$AO$79&gt;=0,"V2",IF($AP68-BG$77+$AO$80&gt;=0,"V3","A"))))</f>
        <v>69</v>
      </c>
      <c r="BH68" t="s" s="54">
        <f>IF($AP68-BH$77&gt;=0,"ok",IF($AP68-BH$77+$AO$78&gt;=0,"V1",IF($AP68-BH$77+$AO$79&gt;=0,"V2",IF($AP68-BH$77+$AO$80&gt;=0,"V3","A"))))</f>
        <v>69</v>
      </c>
      <c r="BI68" t="s" s="54">
        <f>IF($AP68-BI$77&gt;=0,"ok",IF($AP68-BI$77+$AO$78&gt;=0,"V1",IF($AP68-BI$77+$AO$79&gt;=0,"V2",IF($AP68-BI$77+$AO$80&gt;=0,"V3","A"))))</f>
        <v>69</v>
      </c>
      <c r="BJ68" t="s" s="55">
        <f>IF($AP68-BJ$77&gt;=0,"ok",IF($AP68-BJ$77+$AO$78&gt;=0,"V1",IF($AP68-BJ$77+$AO$79&gt;=0,"V2",IF($AP68-BJ$77+$AO$80&gt;=0,"V3","A"))))</f>
        <v>69</v>
      </c>
    </row>
    <row r="69" ht="15.95" customHeight="1">
      <c r="AL69" t="s" s="56">
        <v>84</v>
      </c>
      <c r="AM69" s="57">
        <v>260</v>
      </c>
      <c r="AN69" s="58">
        <f>AM69/$CP$115</f>
        <v>89.3814160404083</v>
      </c>
      <c r="AO69" s="58">
        <f>AM69/$CO$124</f>
        <v>26</v>
      </c>
      <c r="AP69" s="58">
        <f>AO69/2</f>
        <v>13</v>
      </c>
      <c r="AQ69" t="s" s="59">
        <f>IF($AP69-AQ$77&gt;=0,"ok",IF($AP69-AQ$77+$AO$78&gt;=0,"V1",IF($AP69-AQ$77+$AO$79&gt;=0,"V2",IF($AP69-AQ$77+$AO$80&gt;=0,"V3","A"))))</f>
        <v>65</v>
      </c>
      <c r="AR69" t="s" s="59">
        <f>IF($AP69-AR$77&gt;=0,"ok",IF($AP69-AR$77+$AO$78&gt;=0,"V1",IF($AP69-AR$77+$AO$79&gt;=0,"V2",IF($AP69-AR$77+$AO$80&gt;=0,"V3","A"))))</f>
        <v>65</v>
      </c>
      <c r="AS69" t="s" s="59">
        <f>IF($AP69-AS$77&gt;=0,"ok",IF($AP69-AS$77+$AO$78&gt;=0,"V1",IF($AP69-AS$77+$AO$79&gt;=0,"V2",IF($AP69-AS$77+$AO$80&gt;=0,"V3","A"))))</f>
        <v>65</v>
      </c>
      <c r="AT69" t="s" s="59">
        <f>IF($AP69-AT$77&gt;=0,"ok",IF($AP69-AT$77+$AO$78&gt;=0,"V1",IF($AP69-AT$77+$AO$79&gt;=0,"V2",IF($AP69-AT$77+$AO$80&gt;=0,"V3","A"))))</f>
        <v>65</v>
      </c>
      <c r="AU69" t="s" s="59">
        <f>IF($AP69-AU$77&gt;=0,"ok",IF($AP69-AU$77+$AO$78&gt;=0,"V1",IF($AP69-AU$77+$AO$79&gt;=0,"V2",IF($AP69-AU$77+$AO$80&gt;=0,"V3","A"))))</f>
        <v>65</v>
      </c>
      <c r="AV69" t="s" s="59">
        <f>IF($AP69-AV$77&gt;=0,"ok",IF($AP69-AV$77+$AO$78&gt;=0,"V1",IF($AP69-AV$77+$AO$79&gt;=0,"V2",IF($AP69-AV$77+$AO$80&gt;=0,"V3","A"))))</f>
        <v>65</v>
      </c>
      <c r="AW69" t="s" s="59">
        <f>IF($AP69-AW$77&gt;=0,"ok",IF($AP69-AW$77+$AO$78&gt;=0,"V1",IF($AP69-AW$77+$AO$79&gt;=0,"V2",IF($AP69-AW$77+$AO$80&gt;=0,"V3","A"))))</f>
        <v>65</v>
      </c>
      <c r="AX69" t="s" s="59">
        <f>IF($AP69-AX$77&gt;=0,"ok",IF($AP69-AX$77+$AO$78&gt;=0,"V1",IF($AP69-AX$77+$AO$79&gt;=0,"V2",IF($AP69-AX$77+$AO$80&gt;=0,"V3","A"))))</f>
        <v>65</v>
      </c>
      <c r="AY69" t="s" s="59">
        <f>IF($AP69-AY$77&gt;=0,"ok",IF($AP69-AY$77+$AO$78&gt;=0,"V1",IF($AP69-AY$77+$AO$79&gt;=0,"V2",IF($AP69-AY$77+$AO$80&gt;=0,"V3","A"))))</f>
        <v>65</v>
      </c>
      <c r="AZ69" t="s" s="59">
        <f>IF($AP69-AZ$77&gt;=0,"ok",IF($AP69-AZ$77+$AO$78&gt;=0,"V1",IF($AP69-AZ$77+$AO$79&gt;=0,"V2",IF($AP69-AZ$77+$AO$80&gt;=0,"V3","A"))))</f>
        <v>65</v>
      </c>
      <c r="BA69" t="s" s="59">
        <f>IF($AP69-BA$77&gt;=0,"ok",IF($AP69-BA$77+$AO$78&gt;=0,"V1",IF($AP69-BA$77+$AO$79&gt;=0,"V2",IF($AP69-BA$77+$AO$80&gt;=0,"V3","A"))))</f>
        <v>66</v>
      </c>
      <c r="BB69" t="s" s="59">
        <f>IF($AP69-BB$77&gt;=0,"ok",IF($AP69-BB$77+$AO$78&gt;=0,"V1",IF($AP69-BB$77+$AO$79&gt;=0,"V2",IF($AP69-BB$77+$AO$80&gt;=0,"V3","A"))))</f>
        <v>66</v>
      </c>
      <c r="BC69" t="s" s="59">
        <f>IF($AP69-BC$77&gt;=0,"ok",IF($AP69-BC$77+$AO$78&gt;=0,"V1",IF($AP69-BC$77+$AO$79&gt;=0,"V2",IF($AP69-BC$77+$AO$80&gt;=0,"V3","A"))))</f>
        <v>67</v>
      </c>
      <c r="BD69" t="s" s="59">
        <f>IF($AP69-BD$77&gt;=0,"ok",IF($AP69-BD$77+$AO$78&gt;=0,"V1",IF($AP69-BD$77+$AO$79&gt;=0,"V2",IF($AP69-BD$77+$AO$80&gt;=0,"V3","A"))))</f>
        <v>68</v>
      </c>
      <c r="BE69" t="s" s="59">
        <f>IF($AP69-BE$77&gt;=0,"ok",IF($AP69-BE$77+$AO$78&gt;=0,"V1",IF($AP69-BE$77+$AO$79&gt;=0,"V2",IF($AP69-BE$77+$AO$80&gt;=0,"V3","A"))))</f>
        <v>68</v>
      </c>
      <c r="BF69" t="s" s="59">
        <f>IF($AP69-BF$77&gt;=0,"ok",IF($AP69-BF$77+$AO$78&gt;=0,"V1",IF($AP69-BF$77+$AO$79&gt;=0,"V2",IF($AP69-BF$77+$AO$80&gt;=0,"V3","A"))))</f>
        <v>69</v>
      </c>
      <c r="BG69" t="s" s="59">
        <f>IF($AP69-BG$77&gt;=0,"ok",IF($AP69-BG$77+$AO$78&gt;=0,"V1",IF($AP69-BG$77+$AO$79&gt;=0,"V2",IF($AP69-BG$77+$AO$80&gt;=0,"V3","A"))))</f>
        <v>69</v>
      </c>
      <c r="BH69" t="s" s="59">
        <f>IF($AP69-BH$77&gt;=0,"ok",IF($AP69-BH$77+$AO$78&gt;=0,"V1",IF($AP69-BH$77+$AO$79&gt;=0,"V2",IF($AP69-BH$77+$AO$80&gt;=0,"V3","A"))))</f>
        <v>69</v>
      </c>
      <c r="BI69" t="s" s="59">
        <f>IF($AP69-BI$77&gt;=0,"ok",IF($AP69-BI$77+$AO$78&gt;=0,"V1",IF($AP69-BI$77+$AO$79&gt;=0,"V2",IF($AP69-BI$77+$AO$80&gt;=0,"V3","A"))))</f>
        <v>69</v>
      </c>
      <c r="BJ69" t="s" s="60">
        <f>IF($AP69-BJ$77&gt;=0,"ok",IF($AP69-BJ$77+$AO$78&gt;=0,"V1",IF($AP69-BJ$77+$AO$79&gt;=0,"V2",IF($AP69-BJ$77+$AO$80&gt;=0,"V3","A"))))</f>
        <v>69</v>
      </c>
    </row>
    <row r="70" ht="15.95" customHeight="1">
      <c r="AL70" t="s" s="56">
        <v>85</v>
      </c>
      <c r="AM70" s="61">
        <v>250</v>
      </c>
      <c r="AN70" s="53">
        <f>AM70/$CP$115</f>
        <v>85.9436692696234</v>
      </c>
      <c r="AO70" s="53">
        <f>AM70/$CO$124</f>
        <v>25</v>
      </c>
      <c r="AP70" s="53">
        <f>AO70/2</f>
        <v>12.5</v>
      </c>
      <c r="AQ70" t="s" s="54">
        <f>IF($AP70-AQ$77&gt;=0,"ok",IF($AP70-AQ$77+$AO$78&gt;=0,"V1",IF($AP70-AQ$77+$AO$79&gt;=0,"V2",IF($AP70-AQ$77+$AO$80&gt;=0,"V3","A"))))</f>
        <v>65</v>
      </c>
      <c r="AR70" t="s" s="54">
        <f>IF($AP70-AR$77&gt;=0,"ok",IF($AP70-AR$77+$AO$78&gt;=0,"V1",IF($AP70-AR$77+$AO$79&gt;=0,"V2",IF($AP70-AR$77+$AO$80&gt;=0,"V3","A"))))</f>
        <v>65</v>
      </c>
      <c r="AS70" t="s" s="54">
        <f>IF($AP70-AS$77&gt;=0,"ok",IF($AP70-AS$77+$AO$78&gt;=0,"V1",IF($AP70-AS$77+$AO$79&gt;=0,"V2",IF($AP70-AS$77+$AO$80&gt;=0,"V3","A"))))</f>
        <v>65</v>
      </c>
      <c r="AT70" t="s" s="54">
        <f>IF($AP70-AT$77&gt;=0,"ok",IF($AP70-AT$77+$AO$78&gt;=0,"V1",IF($AP70-AT$77+$AO$79&gt;=0,"V2",IF($AP70-AT$77+$AO$80&gt;=0,"V3","A"))))</f>
        <v>65</v>
      </c>
      <c r="AU70" t="s" s="54">
        <f>IF($AP70-AU$77&gt;=0,"ok",IF($AP70-AU$77+$AO$78&gt;=0,"V1",IF($AP70-AU$77+$AO$79&gt;=0,"V2",IF($AP70-AU$77+$AO$80&gt;=0,"V3","A"))))</f>
        <v>65</v>
      </c>
      <c r="AV70" t="s" s="54">
        <f>IF($AP70-AV$77&gt;=0,"ok",IF($AP70-AV$77+$AO$78&gt;=0,"V1",IF($AP70-AV$77+$AO$79&gt;=0,"V2",IF($AP70-AV$77+$AO$80&gt;=0,"V3","A"))))</f>
        <v>65</v>
      </c>
      <c r="AW70" t="s" s="54">
        <f>IF($AP70-AW$77&gt;=0,"ok",IF($AP70-AW$77+$AO$78&gt;=0,"V1",IF($AP70-AW$77+$AO$79&gt;=0,"V2",IF($AP70-AW$77+$AO$80&gt;=0,"V3","A"))))</f>
        <v>65</v>
      </c>
      <c r="AX70" t="s" s="54">
        <f>IF($AP70-AX$77&gt;=0,"ok",IF($AP70-AX$77+$AO$78&gt;=0,"V1",IF($AP70-AX$77+$AO$79&gt;=0,"V2",IF($AP70-AX$77+$AO$80&gt;=0,"V3","A"))))</f>
        <v>65</v>
      </c>
      <c r="AY70" t="s" s="54">
        <f>IF($AP70-AY$77&gt;=0,"ok",IF($AP70-AY$77+$AO$78&gt;=0,"V1",IF($AP70-AY$77+$AO$79&gt;=0,"V2",IF($AP70-AY$77+$AO$80&gt;=0,"V3","A"))))</f>
        <v>65</v>
      </c>
      <c r="AZ70" t="s" s="54">
        <f>IF($AP70-AZ$77&gt;=0,"ok",IF($AP70-AZ$77+$AO$78&gt;=0,"V1",IF($AP70-AZ$77+$AO$79&gt;=0,"V2",IF($AP70-AZ$77+$AO$80&gt;=0,"V3","A"))))</f>
        <v>66</v>
      </c>
      <c r="BA70" t="s" s="54">
        <f>IF($AP70-BA$77&gt;=0,"ok",IF($AP70-BA$77+$AO$78&gt;=0,"V1",IF($AP70-BA$77+$AO$79&gt;=0,"V2",IF($AP70-BA$77+$AO$80&gt;=0,"V3","A"))))</f>
        <v>66</v>
      </c>
      <c r="BB70" t="s" s="54">
        <f>IF($AP70-BB$77&gt;=0,"ok",IF($AP70-BB$77+$AO$78&gt;=0,"V1",IF($AP70-BB$77+$AO$79&gt;=0,"V2",IF($AP70-BB$77+$AO$80&gt;=0,"V3","A"))))</f>
        <v>67</v>
      </c>
      <c r="BC70" t="s" s="54">
        <f>IF($AP70-BC$77&gt;=0,"ok",IF($AP70-BC$77+$AO$78&gt;=0,"V1",IF($AP70-BC$77+$AO$79&gt;=0,"V2",IF($AP70-BC$77+$AO$80&gt;=0,"V3","A"))))</f>
        <v>67</v>
      </c>
      <c r="BD70" t="s" s="54">
        <f>IF($AP70-BD$77&gt;=0,"ok",IF($AP70-BD$77+$AO$78&gt;=0,"V1",IF($AP70-BD$77+$AO$79&gt;=0,"V2",IF($AP70-BD$77+$AO$80&gt;=0,"V3","A"))))</f>
        <v>68</v>
      </c>
      <c r="BE70" t="s" s="54">
        <f>IF($AP70-BE$77&gt;=0,"ok",IF($AP70-BE$77+$AO$78&gt;=0,"V1",IF($AP70-BE$77+$AO$79&gt;=0,"V2",IF($AP70-BE$77+$AO$80&gt;=0,"V3","A"))))</f>
        <v>69</v>
      </c>
      <c r="BF70" t="s" s="54">
        <f>IF($AP70-BF$77&gt;=0,"ok",IF($AP70-BF$77+$AO$78&gt;=0,"V1",IF($AP70-BF$77+$AO$79&gt;=0,"V2",IF($AP70-BF$77+$AO$80&gt;=0,"V3","A"))))</f>
        <v>69</v>
      </c>
      <c r="BG70" t="s" s="54">
        <f>IF($AP70-BG$77&gt;=0,"ok",IF($AP70-BG$77+$AO$78&gt;=0,"V1",IF($AP70-BG$77+$AO$79&gt;=0,"V2",IF($AP70-BG$77+$AO$80&gt;=0,"V3","A"))))</f>
        <v>69</v>
      </c>
      <c r="BH70" t="s" s="54">
        <f>IF($AP70-BH$77&gt;=0,"ok",IF($AP70-BH$77+$AO$78&gt;=0,"V1",IF($AP70-BH$77+$AO$79&gt;=0,"V2",IF($AP70-BH$77+$AO$80&gt;=0,"V3","A"))))</f>
        <v>69</v>
      </c>
      <c r="BI70" t="s" s="54">
        <f>IF($AP70-BI$77&gt;=0,"ok",IF($AP70-BI$77+$AO$78&gt;=0,"V1",IF($AP70-BI$77+$AO$79&gt;=0,"V2",IF($AP70-BI$77+$AO$80&gt;=0,"V3","A"))))</f>
        <v>69</v>
      </c>
      <c r="BJ70" t="s" s="55">
        <f>IF($AP70-BJ$77&gt;=0,"ok",IF($AP70-BJ$77+$AO$78&gt;=0,"V1",IF($AP70-BJ$77+$AO$79&gt;=0,"V2",IF($AP70-BJ$77+$AO$80&gt;=0,"V3","A"))))</f>
        <v>69</v>
      </c>
    </row>
    <row r="71" ht="15.95" customHeight="1">
      <c r="AL71" t="s" s="56">
        <v>86</v>
      </c>
      <c r="AM71" s="57">
        <v>250</v>
      </c>
      <c r="AN71" s="58">
        <f>AM71/$CP$115</f>
        <v>85.9436692696234</v>
      </c>
      <c r="AO71" s="58">
        <f>AM71/$CO$124</f>
        <v>25</v>
      </c>
      <c r="AP71" s="58">
        <f>AO71/2</f>
        <v>12.5</v>
      </c>
      <c r="AQ71" t="s" s="59">
        <f>IF($AP71-AQ$77&gt;=0,"ok",IF($AP71-AQ$77+$AO$78&gt;=0,"V1",IF($AP71-AQ$77+$AO$79&gt;=0,"V2",IF($AP71-AQ$77+$AO$80&gt;=0,"V3","A"))))</f>
        <v>65</v>
      </c>
      <c r="AR71" t="s" s="59">
        <f>IF($AP71-AR$77&gt;=0,"ok",IF($AP71-AR$77+$AO$78&gt;=0,"V1",IF($AP71-AR$77+$AO$79&gt;=0,"V2",IF($AP71-AR$77+$AO$80&gt;=0,"V3","A"))))</f>
        <v>65</v>
      </c>
      <c r="AS71" t="s" s="59">
        <f>IF($AP71-AS$77&gt;=0,"ok",IF($AP71-AS$77+$AO$78&gt;=0,"V1",IF($AP71-AS$77+$AO$79&gt;=0,"V2",IF($AP71-AS$77+$AO$80&gt;=0,"V3","A"))))</f>
        <v>65</v>
      </c>
      <c r="AT71" t="s" s="59">
        <f>IF($AP71-AT$77&gt;=0,"ok",IF($AP71-AT$77+$AO$78&gt;=0,"V1",IF($AP71-AT$77+$AO$79&gt;=0,"V2",IF($AP71-AT$77+$AO$80&gt;=0,"V3","A"))))</f>
        <v>65</v>
      </c>
      <c r="AU71" t="s" s="59">
        <f>IF($AP71-AU$77&gt;=0,"ok",IF($AP71-AU$77+$AO$78&gt;=0,"V1",IF($AP71-AU$77+$AO$79&gt;=0,"V2",IF($AP71-AU$77+$AO$80&gt;=0,"V3","A"))))</f>
        <v>65</v>
      </c>
      <c r="AV71" t="s" s="59">
        <f>IF($AP71-AV$77&gt;=0,"ok",IF($AP71-AV$77+$AO$78&gt;=0,"V1",IF($AP71-AV$77+$AO$79&gt;=0,"V2",IF($AP71-AV$77+$AO$80&gt;=0,"V3","A"))))</f>
        <v>65</v>
      </c>
      <c r="AW71" t="s" s="59">
        <f>IF($AP71-AW$77&gt;=0,"ok",IF($AP71-AW$77+$AO$78&gt;=0,"V1",IF($AP71-AW$77+$AO$79&gt;=0,"V2",IF($AP71-AW$77+$AO$80&gt;=0,"V3","A"))))</f>
        <v>65</v>
      </c>
      <c r="AX71" t="s" s="59">
        <f>IF($AP71-AX$77&gt;=0,"ok",IF($AP71-AX$77+$AO$78&gt;=0,"V1",IF($AP71-AX$77+$AO$79&gt;=0,"V2",IF($AP71-AX$77+$AO$80&gt;=0,"V3","A"))))</f>
        <v>65</v>
      </c>
      <c r="AY71" t="s" s="59">
        <f>IF($AP71-AY$77&gt;=0,"ok",IF($AP71-AY$77+$AO$78&gt;=0,"V1",IF($AP71-AY$77+$AO$79&gt;=0,"V2",IF($AP71-AY$77+$AO$80&gt;=0,"V3","A"))))</f>
        <v>65</v>
      </c>
      <c r="AZ71" t="s" s="59">
        <f>IF($AP71-AZ$77&gt;=0,"ok",IF($AP71-AZ$77+$AO$78&gt;=0,"V1",IF($AP71-AZ$77+$AO$79&gt;=0,"V2",IF($AP71-AZ$77+$AO$80&gt;=0,"V3","A"))))</f>
        <v>66</v>
      </c>
      <c r="BA71" t="s" s="59">
        <f>IF($AP71-BA$77&gt;=0,"ok",IF($AP71-BA$77+$AO$78&gt;=0,"V1",IF($AP71-BA$77+$AO$79&gt;=0,"V2",IF($AP71-BA$77+$AO$80&gt;=0,"V3","A"))))</f>
        <v>66</v>
      </c>
      <c r="BB71" t="s" s="59">
        <f>IF($AP71-BB$77&gt;=0,"ok",IF($AP71-BB$77+$AO$78&gt;=0,"V1",IF($AP71-BB$77+$AO$79&gt;=0,"V2",IF($AP71-BB$77+$AO$80&gt;=0,"V3","A"))))</f>
        <v>67</v>
      </c>
      <c r="BC71" t="s" s="59">
        <f>IF($AP71-BC$77&gt;=0,"ok",IF($AP71-BC$77+$AO$78&gt;=0,"V1",IF($AP71-BC$77+$AO$79&gt;=0,"V2",IF($AP71-BC$77+$AO$80&gt;=0,"V3","A"))))</f>
        <v>67</v>
      </c>
      <c r="BD71" t="s" s="59">
        <f>IF($AP71-BD$77&gt;=0,"ok",IF($AP71-BD$77+$AO$78&gt;=0,"V1",IF($AP71-BD$77+$AO$79&gt;=0,"V2",IF($AP71-BD$77+$AO$80&gt;=0,"V3","A"))))</f>
        <v>68</v>
      </c>
      <c r="BE71" t="s" s="59">
        <f>IF($AP71-BE$77&gt;=0,"ok",IF($AP71-BE$77+$AO$78&gt;=0,"V1",IF($AP71-BE$77+$AO$79&gt;=0,"V2",IF($AP71-BE$77+$AO$80&gt;=0,"V3","A"))))</f>
        <v>69</v>
      </c>
      <c r="BF71" t="s" s="59">
        <f>IF($AP71-BF$77&gt;=0,"ok",IF($AP71-BF$77+$AO$78&gt;=0,"V1",IF($AP71-BF$77+$AO$79&gt;=0,"V2",IF($AP71-BF$77+$AO$80&gt;=0,"V3","A"))))</f>
        <v>69</v>
      </c>
      <c r="BG71" t="s" s="59">
        <f>IF($AP71-BG$77&gt;=0,"ok",IF($AP71-BG$77+$AO$78&gt;=0,"V1",IF($AP71-BG$77+$AO$79&gt;=0,"V2",IF($AP71-BG$77+$AO$80&gt;=0,"V3","A"))))</f>
        <v>69</v>
      </c>
      <c r="BH71" t="s" s="59">
        <f>IF($AP71-BH$77&gt;=0,"ok",IF($AP71-BH$77+$AO$78&gt;=0,"V1",IF($AP71-BH$77+$AO$79&gt;=0,"V2",IF($AP71-BH$77+$AO$80&gt;=0,"V3","A"))))</f>
        <v>69</v>
      </c>
      <c r="BI71" t="s" s="59">
        <f>IF($AP71-BI$77&gt;=0,"ok",IF($AP71-BI$77+$AO$78&gt;=0,"V1",IF($AP71-BI$77+$AO$79&gt;=0,"V2",IF($AP71-BI$77+$AO$80&gt;=0,"V3","A"))))</f>
        <v>69</v>
      </c>
      <c r="BJ71" t="s" s="60">
        <f>IF($AP71-BJ$77&gt;=0,"ok",IF($AP71-BJ$77+$AO$78&gt;=0,"V1",IF($AP71-BJ$77+$AO$79&gt;=0,"V2",IF($AP71-BJ$77+$AO$80&gt;=0,"V3","A"))))</f>
        <v>69</v>
      </c>
    </row>
    <row r="72" ht="15.95" customHeight="1">
      <c r="AL72" t="s" s="56">
        <v>87</v>
      </c>
      <c r="AM72" s="61">
        <v>230</v>
      </c>
      <c r="AN72" s="53">
        <f>AM72/$CP$115</f>
        <v>79.0681757280535</v>
      </c>
      <c r="AO72" s="53">
        <f>AM72/$CO$124</f>
        <v>23</v>
      </c>
      <c r="AP72" s="53">
        <f>AO72/2</f>
        <v>11.5</v>
      </c>
      <c r="AQ72" t="s" s="54">
        <f>IF($AP72-AQ$77&gt;=0,"ok",IF($AP72-AQ$77+$AO$78&gt;=0,"V1",IF($AP72-AQ$77+$AO$79&gt;=0,"V2",IF($AP72-AQ$77+$AO$80&gt;=0,"V3","A"))))</f>
        <v>65</v>
      </c>
      <c r="AR72" t="s" s="54">
        <f>IF($AP72-AR$77&gt;=0,"ok",IF($AP72-AR$77+$AO$78&gt;=0,"V1",IF($AP72-AR$77+$AO$79&gt;=0,"V2",IF($AP72-AR$77+$AO$80&gt;=0,"V3","A"))))</f>
        <v>65</v>
      </c>
      <c r="AS72" t="s" s="54">
        <f>IF($AP72-AS$77&gt;=0,"ok",IF($AP72-AS$77+$AO$78&gt;=0,"V1",IF($AP72-AS$77+$AO$79&gt;=0,"V2",IF($AP72-AS$77+$AO$80&gt;=0,"V3","A"))))</f>
        <v>65</v>
      </c>
      <c r="AT72" t="s" s="54">
        <f>IF($AP72-AT$77&gt;=0,"ok",IF($AP72-AT$77+$AO$78&gt;=0,"V1",IF($AP72-AT$77+$AO$79&gt;=0,"V2",IF($AP72-AT$77+$AO$80&gt;=0,"V3","A"))))</f>
        <v>65</v>
      </c>
      <c r="AU72" t="s" s="54">
        <f>IF($AP72-AU$77&gt;=0,"ok",IF($AP72-AU$77+$AO$78&gt;=0,"V1",IF($AP72-AU$77+$AO$79&gt;=0,"V2",IF($AP72-AU$77+$AO$80&gt;=0,"V3","A"))))</f>
        <v>65</v>
      </c>
      <c r="AV72" t="s" s="54">
        <f>IF($AP72-AV$77&gt;=0,"ok",IF($AP72-AV$77+$AO$78&gt;=0,"V1",IF($AP72-AV$77+$AO$79&gt;=0,"V2",IF($AP72-AV$77+$AO$80&gt;=0,"V3","A"))))</f>
        <v>65</v>
      </c>
      <c r="AW72" t="s" s="54">
        <f>IF($AP72-AW$77&gt;=0,"ok",IF($AP72-AW$77+$AO$78&gt;=0,"V1",IF($AP72-AW$77+$AO$79&gt;=0,"V2",IF($AP72-AW$77+$AO$80&gt;=0,"V3","A"))))</f>
        <v>65</v>
      </c>
      <c r="AX72" t="s" s="54">
        <f>IF($AP72-AX$77&gt;=0,"ok",IF($AP72-AX$77+$AO$78&gt;=0,"V1",IF($AP72-AX$77+$AO$79&gt;=0,"V2",IF($AP72-AX$77+$AO$80&gt;=0,"V3","A"))))</f>
        <v>65</v>
      </c>
      <c r="AY72" t="s" s="54">
        <f>IF($AP72-AY$77&gt;=0,"ok",IF($AP72-AY$77+$AO$78&gt;=0,"V1",IF($AP72-AY$77+$AO$79&gt;=0,"V2",IF($AP72-AY$77+$AO$80&gt;=0,"V3","A"))))</f>
        <v>65</v>
      </c>
      <c r="AZ72" t="s" s="54">
        <f>IF($AP72-AZ$77&gt;=0,"ok",IF($AP72-AZ$77+$AO$78&gt;=0,"V1",IF($AP72-AZ$77+$AO$79&gt;=0,"V2",IF($AP72-AZ$77+$AO$80&gt;=0,"V3","A"))))</f>
        <v>66</v>
      </c>
      <c r="BA72" t="s" s="54">
        <f>IF($AP72-BA$77&gt;=0,"ok",IF($AP72-BA$77+$AO$78&gt;=0,"V1",IF($AP72-BA$77+$AO$79&gt;=0,"V2",IF($AP72-BA$77+$AO$80&gt;=0,"V3","A"))))</f>
        <v>66</v>
      </c>
      <c r="BB72" t="s" s="54">
        <f>IF($AP72-BB$77&gt;=0,"ok",IF($AP72-BB$77+$AO$78&gt;=0,"V1",IF($AP72-BB$77+$AO$79&gt;=0,"V2",IF($AP72-BB$77+$AO$80&gt;=0,"V3","A"))))</f>
        <v>67</v>
      </c>
      <c r="BC72" t="s" s="54">
        <f>IF($AP72-BC$77&gt;=0,"ok",IF($AP72-BC$77+$AO$78&gt;=0,"V1",IF($AP72-BC$77+$AO$79&gt;=0,"V2",IF($AP72-BC$77+$AO$80&gt;=0,"V3","A"))))</f>
        <v>67</v>
      </c>
      <c r="BD72" t="s" s="54">
        <f>IF($AP72-BD$77&gt;=0,"ok",IF($AP72-BD$77+$AO$78&gt;=0,"V1",IF($AP72-BD$77+$AO$79&gt;=0,"V2",IF($AP72-BD$77+$AO$80&gt;=0,"V3","A"))))</f>
        <v>68</v>
      </c>
      <c r="BE72" t="s" s="54">
        <f>IF($AP72-BE$77&gt;=0,"ok",IF($AP72-BE$77+$AO$78&gt;=0,"V1",IF($AP72-BE$77+$AO$79&gt;=0,"V2",IF($AP72-BE$77+$AO$80&gt;=0,"V3","A"))))</f>
        <v>69</v>
      </c>
      <c r="BF72" t="s" s="54">
        <f>IF($AP72-BF$77&gt;=0,"ok",IF($AP72-BF$77+$AO$78&gt;=0,"V1",IF($AP72-BF$77+$AO$79&gt;=0,"V2",IF($AP72-BF$77+$AO$80&gt;=0,"V3","A"))))</f>
        <v>69</v>
      </c>
      <c r="BG72" t="s" s="54">
        <f>IF($AP72-BG$77&gt;=0,"ok",IF($AP72-BG$77+$AO$78&gt;=0,"V1",IF($AP72-BG$77+$AO$79&gt;=0,"V2",IF($AP72-BG$77+$AO$80&gt;=0,"V3","A"))))</f>
        <v>69</v>
      </c>
      <c r="BH72" t="s" s="54">
        <f>IF($AP72-BH$77&gt;=0,"ok",IF($AP72-BH$77+$AO$78&gt;=0,"V1",IF($AP72-BH$77+$AO$79&gt;=0,"V2",IF($AP72-BH$77+$AO$80&gt;=0,"V3","A"))))</f>
        <v>69</v>
      </c>
      <c r="BI72" t="s" s="54">
        <f>IF($AP72-BI$77&gt;=0,"ok",IF($AP72-BI$77+$AO$78&gt;=0,"V1",IF($AP72-BI$77+$AO$79&gt;=0,"V2",IF($AP72-BI$77+$AO$80&gt;=0,"V3","A"))))</f>
        <v>69</v>
      </c>
      <c r="BJ72" t="s" s="55">
        <f>IF($AP72-BJ$77&gt;=0,"ok",IF($AP72-BJ$77+$AO$78&gt;=0,"V1",IF($AP72-BJ$77+$AO$79&gt;=0,"V2",IF($AP72-BJ$77+$AO$80&gt;=0,"V3","A"))))</f>
        <v>69</v>
      </c>
    </row>
    <row r="73" ht="15.95" customHeight="1">
      <c r="AL73" t="s" s="56">
        <v>88</v>
      </c>
      <c r="AM73" s="57">
        <v>220</v>
      </c>
      <c r="AN73" s="58">
        <f>AM73/$CP$115</f>
        <v>75.63042895726861</v>
      </c>
      <c r="AO73" s="58">
        <f>AM73/$CO$124</f>
        <v>22</v>
      </c>
      <c r="AP73" s="58">
        <f>AO73/2</f>
        <v>11</v>
      </c>
      <c r="AQ73" t="s" s="59">
        <f>IF($AP73-AQ$77&gt;=0,"ok",IF($AP73-AQ$77+$AO$78&gt;=0,"V1",IF($AP73-AQ$77+$AO$79&gt;=0,"V2",IF($AP73-AQ$77+$AO$80&gt;=0,"V3","A"))))</f>
        <v>65</v>
      </c>
      <c r="AR73" t="s" s="59">
        <f>IF($AP73-AR$77&gt;=0,"ok",IF($AP73-AR$77+$AO$78&gt;=0,"V1",IF($AP73-AR$77+$AO$79&gt;=0,"V2",IF($AP73-AR$77+$AO$80&gt;=0,"V3","A"))))</f>
        <v>65</v>
      </c>
      <c r="AS73" t="s" s="59">
        <f>IF($AP73-AS$77&gt;=0,"ok",IF($AP73-AS$77+$AO$78&gt;=0,"V1",IF($AP73-AS$77+$AO$79&gt;=0,"V2",IF($AP73-AS$77+$AO$80&gt;=0,"V3","A"))))</f>
        <v>65</v>
      </c>
      <c r="AT73" t="s" s="59">
        <f>IF($AP73-AT$77&gt;=0,"ok",IF($AP73-AT$77+$AO$78&gt;=0,"V1",IF($AP73-AT$77+$AO$79&gt;=0,"V2",IF($AP73-AT$77+$AO$80&gt;=0,"V3","A"))))</f>
        <v>65</v>
      </c>
      <c r="AU73" t="s" s="59">
        <f>IF($AP73-AU$77&gt;=0,"ok",IF($AP73-AU$77+$AO$78&gt;=0,"V1",IF($AP73-AU$77+$AO$79&gt;=0,"V2",IF($AP73-AU$77+$AO$80&gt;=0,"V3","A"))))</f>
        <v>65</v>
      </c>
      <c r="AV73" t="s" s="59">
        <f>IF($AP73-AV$77&gt;=0,"ok",IF($AP73-AV$77+$AO$78&gt;=0,"V1",IF($AP73-AV$77+$AO$79&gt;=0,"V2",IF($AP73-AV$77+$AO$80&gt;=0,"V3","A"))))</f>
        <v>65</v>
      </c>
      <c r="AW73" t="s" s="59">
        <f>IF($AP73-AW$77&gt;=0,"ok",IF($AP73-AW$77+$AO$78&gt;=0,"V1",IF($AP73-AW$77+$AO$79&gt;=0,"V2",IF($AP73-AW$77+$AO$80&gt;=0,"V3","A"))))</f>
        <v>65</v>
      </c>
      <c r="AX73" t="s" s="59">
        <f>IF($AP73-AX$77&gt;=0,"ok",IF($AP73-AX$77+$AO$78&gt;=0,"V1",IF($AP73-AX$77+$AO$79&gt;=0,"V2",IF($AP73-AX$77+$AO$80&gt;=0,"V3","A"))))</f>
        <v>65</v>
      </c>
      <c r="AY73" t="s" s="59">
        <f>IF($AP73-AY$77&gt;=0,"ok",IF($AP73-AY$77+$AO$78&gt;=0,"V1",IF($AP73-AY$77+$AO$79&gt;=0,"V2",IF($AP73-AY$77+$AO$80&gt;=0,"V3","A"))))</f>
        <v>65</v>
      </c>
      <c r="AZ73" t="s" s="59">
        <f>IF($AP73-AZ$77&gt;=0,"ok",IF($AP73-AZ$77+$AO$78&gt;=0,"V1",IF($AP73-AZ$77+$AO$79&gt;=0,"V2",IF($AP73-AZ$77+$AO$80&gt;=0,"V3","A"))))</f>
        <v>66</v>
      </c>
      <c r="BA73" t="s" s="59">
        <f>IF($AP73-BA$77&gt;=0,"ok",IF($AP73-BA$77+$AO$78&gt;=0,"V1",IF($AP73-BA$77+$AO$79&gt;=0,"V2",IF($AP73-BA$77+$AO$80&gt;=0,"V3","A"))))</f>
        <v>66</v>
      </c>
      <c r="BB73" t="s" s="59">
        <f>IF($AP73-BB$77&gt;=0,"ok",IF($AP73-BB$77+$AO$78&gt;=0,"V1",IF($AP73-BB$77+$AO$79&gt;=0,"V2",IF($AP73-BB$77+$AO$80&gt;=0,"V3","A"))))</f>
        <v>67</v>
      </c>
      <c r="BC73" t="s" s="59">
        <f>IF($AP73-BC$77&gt;=0,"ok",IF($AP73-BC$77+$AO$78&gt;=0,"V1",IF($AP73-BC$77+$AO$79&gt;=0,"V2",IF($AP73-BC$77+$AO$80&gt;=0,"V3","A"))))</f>
        <v>67</v>
      </c>
      <c r="BD73" t="s" s="59">
        <f>IF($AP73-BD$77&gt;=0,"ok",IF($AP73-BD$77+$AO$78&gt;=0,"V1",IF($AP73-BD$77+$AO$79&gt;=0,"V2",IF($AP73-BD$77+$AO$80&gt;=0,"V3","A"))))</f>
        <v>68</v>
      </c>
      <c r="BE73" t="s" s="59">
        <f>IF($AP73-BE$77&gt;=0,"ok",IF($AP73-BE$77+$AO$78&gt;=0,"V1",IF($AP73-BE$77+$AO$79&gt;=0,"V2",IF($AP73-BE$77+$AO$80&gt;=0,"V3","A"))))</f>
        <v>69</v>
      </c>
      <c r="BF73" t="s" s="59">
        <f>IF($AP73-BF$77&gt;=0,"ok",IF($AP73-BF$77+$AO$78&gt;=0,"V1",IF($AP73-BF$77+$AO$79&gt;=0,"V2",IF($AP73-BF$77+$AO$80&gt;=0,"V3","A"))))</f>
        <v>69</v>
      </c>
      <c r="BG73" t="s" s="59">
        <f>IF($AP73-BG$77&gt;=0,"ok",IF($AP73-BG$77+$AO$78&gt;=0,"V1",IF($AP73-BG$77+$AO$79&gt;=0,"V2",IF($AP73-BG$77+$AO$80&gt;=0,"V3","A"))))</f>
        <v>69</v>
      </c>
      <c r="BH73" t="s" s="59">
        <f>IF($AP73-BH$77&gt;=0,"ok",IF($AP73-BH$77+$AO$78&gt;=0,"V1",IF($AP73-BH$77+$AO$79&gt;=0,"V2",IF($AP73-BH$77+$AO$80&gt;=0,"V3","A"))))</f>
        <v>69</v>
      </c>
      <c r="BI73" t="s" s="59">
        <f>IF($AP73-BI$77&gt;=0,"ok",IF($AP73-BI$77+$AO$78&gt;=0,"V1",IF($AP73-BI$77+$AO$79&gt;=0,"V2",IF($AP73-BI$77+$AO$80&gt;=0,"V3","A"))))</f>
        <v>69</v>
      </c>
      <c r="BJ73" t="s" s="60">
        <f>IF($AP73-BJ$77&gt;=0,"ok",IF($AP73-BJ$77+$AO$78&gt;=0,"V1",IF($AP73-BJ$77+$AO$79&gt;=0,"V2",IF($AP73-BJ$77+$AO$80&gt;=0,"V3","A"))))</f>
        <v>69</v>
      </c>
    </row>
    <row r="74" ht="15.95" customHeight="1">
      <c r="AL74" t="s" s="56">
        <v>89</v>
      </c>
      <c r="AM74" s="61">
        <v>200</v>
      </c>
      <c r="AN74" s="53">
        <f>AM74/$CP$115</f>
        <v>68.7549354156987</v>
      </c>
      <c r="AO74" s="53">
        <f>AM74/$CO$124</f>
        <v>20</v>
      </c>
      <c r="AP74" s="53">
        <f>AO74/2</f>
        <v>10</v>
      </c>
      <c r="AQ74" t="s" s="54">
        <f>IF($AP74-AQ$77&gt;=0,"ok",IF($AP74-AQ$77+$AO$78&gt;=0,"V1",IF($AP74-AQ$77+$AO$79&gt;=0,"V2",IF($AP74-AQ$77+$AO$80&gt;=0,"V3","A"))))</f>
        <v>65</v>
      </c>
      <c r="AR74" t="s" s="54">
        <f>IF($AP74-AR$77&gt;=0,"ok",IF($AP74-AR$77+$AO$78&gt;=0,"V1",IF($AP74-AR$77+$AO$79&gt;=0,"V2",IF($AP74-AR$77+$AO$80&gt;=0,"V3","A"))))</f>
        <v>65</v>
      </c>
      <c r="AS74" t="s" s="54">
        <f>IF($AP74-AS$77&gt;=0,"ok",IF($AP74-AS$77+$AO$78&gt;=0,"V1",IF($AP74-AS$77+$AO$79&gt;=0,"V2",IF($AP74-AS$77+$AO$80&gt;=0,"V3","A"))))</f>
        <v>65</v>
      </c>
      <c r="AT74" t="s" s="54">
        <f>IF($AP74-AT$77&gt;=0,"ok",IF($AP74-AT$77+$AO$78&gt;=0,"V1",IF($AP74-AT$77+$AO$79&gt;=0,"V2",IF($AP74-AT$77+$AO$80&gt;=0,"V3","A"))))</f>
        <v>65</v>
      </c>
      <c r="AU74" t="s" s="54">
        <f>IF($AP74-AU$77&gt;=0,"ok",IF($AP74-AU$77+$AO$78&gt;=0,"V1",IF($AP74-AU$77+$AO$79&gt;=0,"V2",IF($AP74-AU$77+$AO$80&gt;=0,"V3","A"))))</f>
        <v>65</v>
      </c>
      <c r="AV74" t="s" s="54">
        <f>IF($AP74-AV$77&gt;=0,"ok",IF($AP74-AV$77+$AO$78&gt;=0,"V1",IF($AP74-AV$77+$AO$79&gt;=0,"V2",IF($AP74-AV$77+$AO$80&gt;=0,"V3","A"))))</f>
        <v>65</v>
      </c>
      <c r="AW74" t="s" s="54">
        <f>IF($AP74-AW$77&gt;=0,"ok",IF($AP74-AW$77+$AO$78&gt;=0,"V1",IF($AP74-AW$77+$AO$79&gt;=0,"V2",IF($AP74-AW$77+$AO$80&gt;=0,"V3","A"))))</f>
        <v>65</v>
      </c>
      <c r="AX74" t="s" s="54">
        <f>IF($AP74-AX$77&gt;=0,"ok",IF($AP74-AX$77+$AO$78&gt;=0,"V1",IF($AP74-AX$77+$AO$79&gt;=0,"V2",IF($AP74-AX$77+$AO$80&gt;=0,"V3","A"))))</f>
        <v>65</v>
      </c>
      <c r="AY74" t="s" s="54">
        <f>IF($AP74-AY$77&gt;=0,"ok",IF($AP74-AY$77+$AO$78&gt;=0,"V1",IF($AP74-AY$77+$AO$79&gt;=0,"V2",IF($AP74-AY$77+$AO$80&gt;=0,"V3","A"))))</f>
        <v>66</v>
      </c>
      <c r="AZ74" t="s" s="54">
        <f>IF($AP74-AZ$77&gt;=0,"ok",IF($AP74-AZ$77+$AO$78&gt;=0,"V1",IF($AP74-AZ$77+$AO$79&gt;=0,"V2",IF($AP74-AZ$77+$AO$80&gt;=0,"V3","A"))))</f>
        <v>66</v>
      </c>
      <c r="BA74" t="s" s="54">
        <f>IF($AP74-BA$77&gt;=0,"ok",IF($AP74-BA$77+$AO$78&gt;=0,"V1",IF($AP74-BA$77+$AO$79&gt;=0,"V2",IF($AP74-BA$77+$AO$80&gt;=0,"V3","A"))))</f>
        <v>66</v>
      </c>
      <c r="BB74" t="s" s="54">
        <f>IF($AP74-BB$77&gt;=0,"ok",IF($AP74-BB$77+$AO$78&gt;=0,"V1",IF($AP74-BB$77+$AO$79&gt;=0,"V2",IF($AP74-BB$77+$AO$80&gt;=0,"V3","A"))))</f>
        <v>67</v>
      </c>
      <c r="BC74" t="s" s="54">
        <f>IF($AP74-BC$77&gt;=0,"ok",IF($AP74-BC$77+$AO$78&gt;=0,"V1",IF($AP74-BC$77+$AO$79&gt;=0,"V2",IF($AP74-BC$77+$AO$80&gt;=0,"V3","A"))))</f>
        <v>68</v>
      </c>
      <c r="BD74" t="s" s="54">
        <f>IF($AP74-BD$77&gt;=0,"ok",IF($AP74-BD$77+$AO$78&gt;=0,"V1",IF($AP74-BD$77+$AO$79&gt;=0,"V2",IF($AP74-BD$77+$AO$80&gt;=0,"V3","A"))))</f>
        <v>68</v>
      </c>
      <c r="BE74" t="s" s="54">
        <f>IF($AP74-BE$77&gt;=0,"ok",IF($AP74-BE$77+$AO$78&gt;=0,"V1",IF($AP74-BE$77+$AO$79&gt;=0,"V2",IF($AP74-BE$77+$AO$80&gt;=0,"V3","A"))))</f>
        <v>69</v>
      </c>
      <c r="BF74" t="s" s="54">
        <f>IF($AP74-BF$77&gt;=0,"ok",IF($AP74-BF$77+$AO$78&gt;=0,"V1",IF($AP74-BF$77+$AO$79&gt;=0,"V2",IF($AP74-BF$77+$AO$80&gt;=0,"V3","A"))))</f>
        <v>69</v>
      </c>
      <c r="BG74" t="s" s="54">
        <f>IF($AP74-BG$77&gt;=0,"ok",IF($AP74-BG$77+$AO$78&gt;=0,"V1",IF($AP74-BG$77+$AO$79&gt;=0,"V2",IF($AP74-BG$77+$AO$80&gt;=0,"V3","A"))))</f>
        <v>69</v>
      </c>
      <c r="BH74" t="s" s="54">
        <f>IF($AP74-BH$77&gt;=0,"ok",IF($AP74-BH$77+$AO$78&gt;=0,"V1",IF($AP74-BH$77+$AO$79&gt;=0,"V2",IF($AP74-BH$77+$AO$80&gt;=0,"V3","A"))))</f>
        <v>69</v>
      </c>
      <c r="BI74" t="s" s="54">
        <f>IF($AP74-BI$77&gt;=0,"ok",IF($AP74-BI$77+$AO$78&gt;=0,"V1",IF($AP74-BI$77+$AO$79&gt;=0,"V2",IF($AP74-BI$77+$AO$80&gt;=0,"V3","A"))))</f>
        <v>69</v>
      </c>
      <c r="BJ74" t="s" s="55">
        <f>IF($AP74-BJ$77&gt;=0,"ok",IF($AP74-BJ$77+$AO$78&gt;=0,"V1",IF($AP74-BJ$77+$AO$79&gt;=0,"V2",IF($AP74-BJ$77+$AO$80&gt;=0,"V3","A"))))</f>
        <v>69</v>
      </c>
    </row>
    <row r="75" ht="15.95" customHeight="1">
      <c r="AL75" t="s" s="56">
        <v>90</v>
      </c>
      <c r="AM75" s="57">
        <v>160</v>
      </c>
      <c r="AN75" s="58">
        <f>AM75/$CP$115</f>
        <v>55.003948332559</v>
      </c>
      <c r="AO75" s="58">
        <f>AM75/$CO$124</f>
        <v>16</v>
      </c>
      <c r="AP75" s="58">
        <f>AO75/2</f>
        <v>8</v>
      </c>
      <c r="AQ75" t="s" s="59">
        <f>IF($AP75-AQ$77&gt;=0,"ok",IF($AP75-AQ$77+$AO$78&gt;=0,"V1",IF($AP75-AQ$77+$AO$79&gt;=0,"V2",IF($AP75-AQ$77+$AO$80&gt;=0,"V3","A"))))</f>
        <v>65</v>
      </c>
      <c r="AR75" t="s" s="59">
        <f>IF($AP75-AR$77&gt;=0,"ok",IF($AP75-AR$77+$AO$78&gt;=0,"V1",IF($AP75-AR$77+$AO$79&gt;=0,"V2",IF($AP75-AR$77+$AO$80&gt;=0,"V3","A"))))</f>
        <v>65</v>
      </c>
      <c r="AS75" t="s" s="59">
        <f>IF($AP75-AS$77&gt;=0,"ok",IF($AP75-AS$77+$AO$78&gt;=0,"V1",IF($AP75-AS$77+$AO$79&gt;=0,"V2",IF($AP75-AS$77+$AO$80&gt;=0,"V3","A"))))</f>
        <v>65</v>
      </c>
      <c r="AT75" t="s" s="59">
        <f>IF($AP75-AT$77&gt;=0,"ok",IF($AP75-AT$77+$AO$78&gt;=0,"V1",IF($AP75-AT$77+$AO$79&gt;=0,"V2",IF($AP75-AT$77+$AO$80&gt;=0,"V3","A"))))</f>
        <v>65</v>
      </c>
      <c r="AU75" t="s" s="59">
        <f>IF($AP75-AU$77&gt;=0,"ok",IF($AP75-AU$77+$AO$78&gt;=0,"V1",IF($AP75-AU$77+$AO$79&gt;=0,"V2",IF($AP75-AU$77+$AO$80&gt;=0,"V3","A"))))</f>
        <v>65</v>
      </c>
      <c r="AV75" t="s" s="59">
        <f>IF($AP75-AV$77&gt;=0,"ok",IF($AP75-AV$77+$AO$78&gt;=0,"V1",IF($AP75-AV$77+$AO$79&gt;=0,"V2",IF($AP75-AV$77+$AO$80&gt;=0,"V3","A"))))</f>
        <v>65</v>
      </c>
      <c r="AW75" t="s" s="59">
        <f>IF($AP75-AW$77&gt;=0,"ok",IF($AP75-AW$77+$AO$78&gt;=0,"V1",IF($AP75-AW$77+$AO$79&gt;=0,"V2",IF($AP75-AW$77+$AO$80&gt;=0,"V3","A"))))</f>
        <v>65</v>
      </c>
      <c r="AX75" t="s" s="59">
        <f>IF($AP75-AX$77&gt;=0,"ok",IF($AP75-AX$77+$AO$78&gt;=0,"V1",IF($AP75-AX$77+$AO$79&gt;=0,"V2",IF($AP75-AX$77+$AO$80&gt;=0,"V3","A"))))</f>
        <v>66</v>
      </c>
      <c r="AY75" t="s" s="59">
        <f>IF($AP75-AY$77&gt;=0,"ok",IF($AP75-AY$77+$AO$78&gt;=0,"V1",IF($AP75-AY$77+$AO$79&gt;=0,"V2",IF($AP75-AY$77+$AO$80&gt;=0,"V3","A"))))</f>
        <v>66</v>
      </c>
      <c r="AZ75" t="s" s="59">
        <f>IF($AP75-AZ$77&gt;=0,"ok",IF($AP75-AZ$77+$AO$78&gt;=0,"V1",IF($AP75-AZ$77+$AO$79&gt;=0,"V2",IF($AP75-AZ$77+$AO$80&gt;=0,"V3","A"))))</f>
        <v>66</v>
      </c>
      <c r="BA75" t="s" s="59">
        <f>IF($AP75-BA$77&gt;=0,"ok",IF($AP75-BA$77+$AO$78&gt;=0,"V1",IF($AP75-BA$77+$AO$79&gt;=0,"V2",IF($AP75-BA$77+$AO$80&gt;=0,"V3","A"))))</f>
        <v>67</v>
      </c>
      <c r="BB75" t="s" s="59">
        <f>IF($AP75-BB$77&gt;=0,"ok",IF($AP75-BB$77+$AO$78&gt;=0,"V1",IF($AP75-BB$77+$AO$79&gt;=0,"V2",IF($AP75-BB$77+$AO$80&gt;=0,"V3","A"))))</f>
        <v>67</v>
      </c>
      <c r="BC75" t="s" s="59">
        <f>IF($AP75-BC$77&gt;=0,"ok",IF($AP75-BC$77+$AO$78&gt;=0,"V1",IF($AP75-BC$77+$AO$79&gt;=0,"V2",IF($AP75-BC$77+$AO$80&gt;=0,"V3","A"))))</f>
        <v>68</v>
      </c>
      <c r="BD75" t="s" s="59">
        <f>IF($AP75-BD$77&gt;=0,"ok",IF($AP75-BD$77+$AO$78&gt;=0,"V1",IF($AP75-BD$77+$AO$79&gt;=0,"V2",IF($AP75-BD$77+$AO$80&gt;=0,"V3","A"))))</f>
        <v>69</v>
      </c>
      <c r="BE75" t="s" s="59">
        <f>IF($AP75-BE$77&gt;=0,"ok",IF($AP75-BE$77+$AO$78&gt;=0,"V1",IF($AP75-BE$77+$AO$79&gt;=0,"V2",IF($AP75-BE$77+$AO$80&gt;=0,"V3","A"))))</f>
        <v>69</v>
      </c>
      <c r="BF75" t="s" s="59">
        <f>IF($AP75-BF$77&gt;=0,"ok",IF($AP75-BF$77+$AO$78&gt;=0,"V1",IF($AP75-BF$77+$AO$79&gt;=0,"V2",IF($AP75-BF$77+$AO$80&gt;=0,"V3","A"))))</f>
        <v>69</v>
      </c>
      <c r="BG75" t="s" s="59">
        <f>IF($AP75-BG$77&gt;=0,"ok",IF($AP75-BG$77+$AO$78&gt;=0,"V1",IF($AP75-BG$77+$AO$79&gt;=0,"V2",IF($AP75-BG$77+$AO$80&gt;=0,"V3","A"))))</f>
        <v>69</v>
      </c>
      <c r="BH75" t="s" s="59">
        <f>IF($AP75-BH$77&gt;=0,"ok",IF($AP75-BH$77+$AO$78&gt;=0,"V1",IF($AP75-BH$77+$AO$79&gt;=0,"V2",IF($AP75-BH$77+$AO$80&gt;=0,"V3","A"))))</f>
        <v>69</v>
      </c>
      <c r="BI75" t="s" s="59">
        <f>IF($AP75-BI$77&gt;=0,"ok",IF($AP75-BI$77+$AO$78&gt;=0,"V1",IF($AP75-BI$77+$AO$79&gt;=0,"V2",IF($AP75-BI$77+$AO$80&gt;=0,"V3","A"))))</f>
        <v>69</v>
      </c>
      <c r="BJ75" t="s" s="60">
        <f>IF($AP75-BJ$77&gt;=0,"ok",IF($AP75-BJ$77+$AO$78&gt;=0,"V1",IF($AP75-BJ$77+$AO$79&gt;=0,"V2",IF($AP75-BJ$77+$AO$80&gt;=0,"V3","A"))))</f>
        <v>69</v>
      </c>
    </row>
    <row r="76" ht="15.95" customHeight="1">
      <c r="AL76" s="51"/>
      <c r="AM76" s="5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3"/>
    </row>
    <row r="77" ht="15.95" customHeight="1">
      <c r="AL77" t="s" s="56">
        <v>91</v>
      </c>
      <c r="AM77" s="64"/>
      <c r="AN77" s="65"/>
      <c r="AO77" s="65"/>
      <c r="AP77" s="65"/>
      <c r="AQ77" s="58">
        <v>0</v>
      </c>
      <c r="AR77" s="66">
        <v>0.5</v>
      </c>
      <c r="AS77" s="66">
        <v>1.3</v>
      </c>
      <c r="AT77" s="66">
        <v>2.4</v>
      </c>
      <c r="AU77" s="66">
        <v>3.5</v>
      </c>
      <c r="AV77" s="66">
        <v>4.9</v>
      </c>
      <c r="AW77" s="66">
        <v>6.4</v>
      </c>
      <c r="AX77" s="66">
        <v>8.199999999999999</v>
      </c>
      <c r="AY77" s="66">
        <v>10.3</v>
      </c>
      <c r="AZ77" s="66">
        <v>12.7</v>
      </c>
      <c r="BA77" s="66">
        <v>15.5</v>
      </c>
      <c r="BB77" s="66">
        <v>18.7</v>
      </c>
      <c r="BC77" s="66">
        <v>22.2</v>
      </c>
      <c r="BD77" s="66">
        <v>26.1</v>
      </c>
      <c r="BE77" s="66">
        <v>30.3</v>
      </c>
      <c r="BF77" s="66">
        <v>34.8</v>
      </c>
      <c r="BG77" s="66">
        <v>39.6</v>
      </c>
      <c r="BH77" s="66">
        <v>44.8</v>
      </c>
      <c r="BI77" s="66">
        <v>50.2</v>
      </c>
      <c r="BJ77" s="67">
        <v>56.1</v>
      </c>
    </row>
    <row r="78" ht="15.95" customHeight="1">
      <c r="AL78" t="s" s="56">
        <v>92</v>
      </c>
      <c r="AM78" s="61">
        <v>58.2</v>
      </c>
      <c r="AN78" s="53">
        <f>AM78/$CP$115</f>
        <v>20.0076862059683</v>
      </c>
      <c r="AO78" s="53">
        <f>AM78/$CO$124</f>
        <v>5.82</v>
      </c>
      <c r="AP78" s="53">
        <f>AO78/2</f>
        <v>2.91</v>
      </c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3"/>
    </row>
    <row r="79" ht="15.95" customHeight="1">
      <c r="AL79" t="s" s="56">
        <v>93</v>
      </c>
      <c r="AM79" s="57">
        <v>116.4</v>
      </c>
      <c r="AN79" s="58">
        <f>AM79/$CP$115</f>
        <v>40.0153724119366</v>
      </c>
      <c r="AO79" s="58">
        <f>AM79/$CO$124</f>
        <v>11.64</v>
      </c>
      <c r="AP79" s="58">
        <f>AO79/2</f>
        <v>5.82</v>
      </c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8"/>
    </row>
    <row r="80" ht="15.95" customHeight="1">
      <c r="AL80" t="s" s="56">
        <v>94</v>
      </c>
      <c r="AM80" s="69">
        <v>174.4</v>
      </c>
      <c r="AN80" s="70">
        <f>AM80/$CP$115</f>
        <v>59.9543036824893</v>
      </c>
      <c r="AO80" s="70">
        <f>AM80/$CO$124</f>
        <v>17.44</v>
      </c>
      <c r="AP80" s="70">
        <f>AO80/2</f>
        <v>8.720000000000001</v>
      </c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2"/>
    </row>
    <row r="82" ht="27.65" customHeight="1">
      <c r="BK82" t="s" s="2">
        <v>95</v>
      </c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</row>
    <row r="83" ht="19.95" customHeight="1">
      <c r="BK83" t="s" s="35">
        <v>40</v>
      </c>
      <c r="BL83" t="s" s="36">
        <v>41</v>
      </c>
      <c r="BM83" s="37"/>
      <c r="BN83" s="37"/>
      <c r="BO83" s="37"/>
      <c r="BP83" t="s" s="36">
        <v>96</v>
      </c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</row>
    <row r="84" ht="19.95" customHeight="1">
      <c r="BK84" s="39"/>
      <c r="BL84" t="s" s="40">
        <v>43</v>
      </c>
      <c r="BM84" t="s" s="40">
        <v>5</v>
      </c>
      <c r="BN84" t="s" s="40">
        <v>4</v>
      </c>
      <c r="BO84" t="s" s="40">
        <v>44</v>
      </c>
      <c r="BP84" t="s" s="41">
        <v>45</v>
      </c>
      <c r="BQ84" t="s" s="41">
        <v>46</v>
      </c>
      <c r="BR84" t="s" s="41">
        <v>47</v>
      </c>
      <c r="BS84" t="s" s="42">
        <v>48</v>
      </c>
      <c r="BT84" t="s" s="42">
        <v>49</v>
      </c>
      <c r="BU84" t="s" s="42">
        <v>50</v>
      </c>
      <c r="BV84" t="s" s="43">
        <v>51</v>
      </c>
      <c r="BW84" t="s" s="43">
        <v>52</v>
      </c>
      <c r="BX84" t="s" s="43">
        <v>53</v>
      </c>
      <c r="BY84" t="s" s="43">
        <v>54</v>
      </c>
      <c r="BZ84" t="s" s="44">
        <v>55</v>
      </c>
      <c r="CA84" t="s" s="44">
        <v>56</v>
      </c>
      <c r="CB84" t="s" s="45">
        <v>57</v>
      </c>
      <c r="CC84" t="s" s="45">
        <v>58</v>
      </c>
      <c r="CD84" t="s" s="45">
        <v>59</v>
      </c>
      <c r="CE84" t="s" s="45">
        <v>60</v>
      </c>
      <c r="CF84" t="s" s="46">
        <v>61</v>
      </c>
      <c r="CG84" t="s" s="46">
        <v>62</v>
      </c>
      <c r="CH84" t="s" s="46">
        <v>63</v>
      </c>
      <c r="CI84" t="s" s="46">
        <v>64</v>
      </c>
    </row>
    <row r="85" ht="8.5" customHeight="1">
      <c r="BK85" s="47"/>
      <c r="BL85" s="48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50"/>
    </row>
    <row r="86" ht="15.95" customHeight="1">
      <c r="BK86" t="s" s="56">
        <v>70</v>
      </c>
      <c r="BL86" s="61">
        <v>320</v>
      </c>
      <c r="BM86" s="53">
        <f>BL86/$CP$115</f>
        <v>110.007896665118</v>
      </c>
      <c r="BN86" s="53">
        <f>BL86/$CO$124</f>
        <v>32</v>
      </c>
      <c r="BO86" s="53">
        <f>BN86/2</f>
        <v>16</v>
      </c>
      <c r="BP86" t="s" s="54">
        <f>IF($BO86-BP$108&gt;=0,"ok",IF($BO86-BP$108+$BN$109&gt;=0,"V1",IF($BO86-BP$108+$BN$110&gt;=0,"V2",IF($BO86-BP$108+$BN$111&gt;=0,"V3","A"))))</f>
        <v>65</v>
      </c>
      <c r="BQ86" t="s" s="54">
        <f>IF($BO86-BQ$108&gt;=0,"ok",IF($BO86-BQ$108+$BN$109&gt;=0,"V1",IF($BO86-BQ$108+$BN$110&gt;=0,"V2",IF($BO86-BQ$108+$BN$111&gt;=0,"V3","A"))))</f>
        <v>65</v>
      </c>
      <c r="BR86" t="s" s="54">
        <f>IF($BO86-BR$108&gt;=0,"ok",IF($BO86-BR$108+$BN$109&gt;=0,"V1",IF($BO86-BR$108+$BN$110&gt;=0,"V2",IF($BO86-BR$108+$BN$111&gt;=0,"V3","A"))))</f>
        <v>65</v>
      </c>
      <c r="BS86" t="s" s="54">
        <f>IF($BO86-BS$108&gt;=0,"ok",IF($BO86-BS$108+$BN$109&gt;=0,"V1",IF($BO86-BS$108+$BN$110&gt;=0,"V2",IF($BO86-BS$108+$BN$111&gt;=0,"V3","A"))))</f>
        <v>65</v>
      </c>
      <c r="BT86" t="s" s="54">
        <f>IF($BO86-BT$108&gt;=0,"ok",IF($BO86-BT$108+$BN$109&gt;=0,"V1",IF($BO86-BT$108+$BN$110&gt;=0,"V2",IF($BO86-BT$108+$BN$111&gt;=0,"V3","A"))))</f>
        <v>65</v>
      </c>
      <c r="BU86" t="s" s="54">
        <f>IF($BO86-BU$108&gt;=0,"ok",IF($BO86-BU$108+$BN$109&gt;=0,"V1",IF($BO86-BU$108+$BN$110&gt;=0,"V2",IF($BO86-BU$108+$BN$111&gt;=0,"V3","A"))))</f>
        <v>65</v>
      </c>
      <c r="BV86" t="s" s="54">
        <f>IF($BO86-BV$108&gt;=0,"ok",IF($BO86-BV$108+$BN$109&gt;=0,"V1",IF($BO86-BV$108+$BN$110&gt;=0,"V2",IF($BO86-BV$108+$BN$111&gt;=0,"V3","A"))))</f>
        <v>65</v>
      </c>
      <c r="BW86" t="s" s="54">
        <f>IF($BO86-BW$108&gt;=0,"ok",IF($BO86-BW$108+$BN$109&gt;=0,"V1",IF($BO86-BW$108+$BN$110&gt;=0,"V2",IF($BO86-BW$108+$BN$111&gt;=0,"V3","A"))))</f>
        <v>65</v>
      </c>
      <c r="BX86" t="s" s="54">
        <f>IF($BO86-BX$108&gt;=0,"ok",IF($BO86-BX$108+$BN$109&gt;=0,"V1",IF($BO86-BX$108+$BN$110&gt;=0,"V2",IF($BO86-BX$108+$BN$111&gt;=0,"V3","A"))))</f>
        <v>65</v>
      </c>
      <c r="BY86" t="s" s="54">
        <f>IF($BO86-BY$108&gt;=0,"ok",IF($BO86-BY$108+$BN$109&gt;=0,"V1",IF($BO86-BY$108+$BN$110&gt;=0,"V2",IF($BO86-BY$108+$BN$111&gt;=0,"V3","A"))))</f>
        <v>65</v>
      </c>
      <c r="BZ86" t="s" s="54">
        <f>IF($BO86-BZ$108&gt;=0,"ok",IF($BO86-BZ$108+$BN$109&gt;=0,"V1",IF($BO86-BZ$108+$BN$110&gt;=0,"V2",IF($BO86-BZ$108+$BN$111&gt;=0,"V3","A"))))</f>
        <v>65</v>
      </c>
      <c r="CA86" t="s" s="54">
        <f>IF($BO86-CA$108&gt;=0,"ok",IF($BO86-CA$108+$BN$109&gt;=0,"V1",IF($BO86-CA$108+$BN$110&gt;=0,"V2",IF($BO86-CA$108+$BN$111&gt;=0,"V3","A"))))</f>
        <v>65</v>
      </c>
      <c r="CB86" t="s" s="54">
        <f>IF($BO86-CB$108&gt;=0,"ok",IF($BO86-CB$108+$BN$109&gt;=0,"V1",IF($BO86-CB$108+$BN$110&gt;=0,"V2",IF($BO86-CB$108+$BN$111&gt;=0,"V3","A"))))</f>
        <v>65</v>
      </c>
      <c r="CC86" t="s" s="54">
        <f>IF($BO86-CC$108&gt;=0,"ok",IF($BO86-CC$108+$BN$109&gt;=0,"V1",IF($BO86-CC$108+$BN$110&gt;=0,"V2",IF($BO86-CC$108+$BN$111&gt;=0,"V3","A"))))</f>
        <v>65</v>
      </c>
      <c r="CD86" t="s" s="54">
        <f>IF($BO86-CD$108&gt;=0,"ok",IF($BO86-CD$108+$BN$109&gt;=0,"V1",IF($BO86-CD$108+$BN$110&gt;=0,"V2",IF($BO86-CD$108+$BN$111&gt;=0,"V3","A"))))</f>
        <v>66</v>
      </c>
      <c r="CE86" t="s" s="54">
        <f>IF($BO86-CE$108&gt;=0,"ok",IF($BO86-CE$108+$BN$109&gt;=0,"V1",IF($BO86-CE$108+$BN$110&gt;=0,"V2",IF($BO86-CE$108+$BN$111&gt;=0,"V3","A"))))</f>
        <v>66</v>
      </c>
      <c r="CF86" t="s" s="54">
        <f>IF($BO86-CF$108&gt;=0,"ok",IF($BO86-CF$108+$BN$109&gt;=0,"V1",IF($BO86-CF$108+$BN$110&gt;=0,"V2",IF($BO86-CF$108+$BN$111&gt;=0,"V3","A"))))</f>
        <v>67</v>
      </c>
      <c r="CG86" t="s" s="54">
        <f>IF($BO86-CG$108&gt;=0,"ok",IF($BO86-CG$108+$BN$109&gt;=0,"V1",IF($BO86-CG$108+$BN$110&gt;=0,"V2",IF($BO86-CG$108+$BN$111&gt;=0,"V3","A"))))</f>
        <v>68</v>
      </c>
      <c r="CH86" t="s" s="54">
        <f>IF($BO86-CH$108&gt;=0,"ok",IF($BO86-CH$108+$BN$109&gt;=0,"V1",IF($BO86-CH$108+$BN$110&gt;=0,"V2",IF($BO86-CH$108+$BN$111&gt;=0,"V3","A"))))</f>
        <v>68</v>
      </c>
      <c r="CI86" t="s" s="55">
        <f>IF($BO86-CI$108&gt;=0,"ok",IF($BO86-CI$108+$BN$109&gt;=0,"V1",IF($BO86-CI$108+$BN$110&gt;=0,"V2",IF($BO86-CI$108+$BN$111&gt;=0,"V3","A"))))</f>
        <v>68</v>
      </c>
    </row>
    <row r="87" ht="15.95" customHeight="1">
      <c r="BK87" t="s" s="56">
        <v>71</v>
      </c>
      <c r="BL87" s="57">
        <v>320</v>
      </c>
      <c r="BM87" s="58">
        <f>BL87/$CP$115</f>
        <v>110.007896665118</v>
      </c>
      <c r="BN87" s="58">
        <f>BL87/$CO$124</f>
        <v>32</v>
      </c>
      <c r="BO87" s="58">
        <f>BN87/2</f>
        <v>16</v>
      </c>
      <c r="BP87" t="s" s="59">
        <f>IF($BO87-BP$108&gt;=0,"ok",IF($BO87-BP$108+$BN$109&gt;=0,"V1",IF($BO87-BP$108+$BN$110&gt;=0,"V2",IF($BO87-BP$108+$BN$111&gt;=0,"V3","A"))))</f>
        <v>65</v>
      </c>
      <c r="BQ87" t="s" s="59">
        <f>IF($BO87-BQ$108&gt;=0,"ok",IF($BO87-BQ$108+$BN$109&gt;=0,"V1",IF($BO87-BQ$108+$BN$110&gt;=0,"V2",IF($BO87-BQ$108+$BN$111&gt;=0,"V3","A"))))</f>
        <v>65</v>
      </c>
      <c r="BR87" t="s" s="59">
        <f>IF($BO87-BR$108&gt;=0,"ok",IF($BO87-BR$108+$BN$109&gt;=0,"V1",IF($BO87-BR$108+$BN$110&gt;=0,"V2",IF($BO87-BR$108+$BN$111&gt;=0,"V3","A"))))</f>
        <v>65</v>
      </c>
      <c r="BS87" t="s" s="59">
        <f>IF($BO87-BS$108&gt;=0,"ok",IF($BO87-BS$108+$BN$109&gt;=0,"V1",IF($BO87-BS$108+$BN$110&gt;=0,"V2",IF($BO87-BS$108+$BN$111&gt;=0,"V3","A"))))</f>
        <v>65</v>
      </c>
      <c r="BT87" t="s" s="59">
        <f>IF($BO87-BT$108&gt;=0,"ok",IF($BO87-BT$108+$BN$109&gt;=0,"V1",IF($BO87-BT$108+$BN$110&gt;=0,"V2",IF($BO87-BT$108+$BN$111&gt;=0,"V3","A"))))</f>
        <v>65</v>
      </c>
      <c r="BU87" t="s" s="59">
        <f>IF($BO87-BU$108&gt;=0,"ok",IF($BO87-BU$108+$BN$109&gt;=0,"V1",IF($BO87-BU$108+$BN$110&gt;=0,"V2",IF($BO87-BU$108+$BN$111&gt;=0,"V3","A"))))</f>
        <v>65</v>
      </c>
      <c r="BV87" t="s" s="59">
        <f>IF($BO87-BV$108&gt;=0,"ok",IF($BO87-BV$108+$BN$109&gt;=0,"V1",IF($BO87-BV$108+$BN$110&gt;=0,"V2",IF($BO87-BV$108+$BN$111&gt;=0,"V3","A"))))</f>
        <v>65</v>
      </c>
      <c r="BW87" t="s" s="59">
        <f>IF($BO87-BW$108&gt;=0,"ok",IF($BO87-BW$108+$BN$109&gt;=0,"V1",IF($BO87-BW$108+$BN$110&gt;=0,"V2",IF($BO87-BW$108+$BN$111&gt;=0,"V3","A"))))</f>
        <v>65</v>
      </c>
      <c r="BX87" t="s" s="59">
        <f>IF($BO87-BX$108&gt;=0,"ok",IF($BO87-BX$108+$BN$109&gt;=0,"V1",IF($BO87-BX$108+$BN$110&gt;=0,"V2",IF($BO87-BX$108+$BN$111&gt;=0,"V3","A"))))</f>
        <v>65</v>
      </c>
      <c r="BY87" t="s" s="59">
        <f>IF($BO87-BY$108&gt;=0,"ok",IF($BO87-BY$108+$BN$109&gt;=0,"V1",IF($BO87-BY$108+$BN$110&gt;=0,"V2",IF($BO87-BY$108+$BN$111&gt;=0,"V3","A"))))</f>
        <v>65</v>
      </c>
      <c r="BZ87" t="s" s="59">
        <f>IF($BO87-BZ$108&gt;=0,"ok",IF($BO87-BZ$108+$BN$109&gt;=0,"V1",IF($BO87-BZ$108+$BN$110&gt;=0,"V2",IF($BO87-BZ$108+$BN$111&gt;=0,"V3","A"))))</f>
        <v>65</v>
      </c>
      <c r="CA87" t="s" s="59">
        <f>IF($BO87-CA$108&gt;=0,"ok",IF($BO87-CA$108+$BN$109&gt;=0,"V1",IF($BO87-CA$108+$BN$110&gt;=0,"V2",IF($BO87-CA$108+$BN$111&gt;=0,"V3","A"))))</f>
        <v>65</v>
      </c>
      <c r="CB87" t="s" s="59">
        <f>IF($BO87-CB$108&gt;=0,"ok",IF($BO87-CB$108+$BN$109&gt;=0,"V1",IF($BO87-CB$108+$BN$110&gt;=0,"V2",IF($BO87-CB$108+$BN$111&gt;=0,"V3","A"))))</f>
        <v>65</v>
      </c>
      <c r="CC87" t="s" s="59">
        <f>IF($BO87-CC$108&gt;=0,"ok",IF($BO87-CC$108+$BN$109&gt;=0,"V1",IF($BO87-CC$108+$BN$110&gt;=0,"V2",IF($BO87-CC$108+$BN$111&gt;=0,"V3","A"))))</f>
        <v>65</v>
      </c>
      <c r="CD87" t="s" s="59">
        <f>IF($BO87-CD$108&gt;=0,"ok",IF($BO87-CD$108+$BN$109&gt;=0,"V1",IF($BO87-CD$108+$BN$110&gt;=0,"V2",IF($BO87-CD$108+$BN$111&gt;=0,"V3","A"))))</f>
        <v>66</v>
      </c>
      <c r="CE87" t="s" s="59">
        <f>IF($BO87-CE$108&gt;=0,"ok",IF($BO87-CE$108+$BN$109&gt;=0,"V1",IF($BO87-CE$108+$BN$110&gt;=0,"V2",IF($BO87-CE$108+$BN$111&gt;=0,"V3","A"))))</f>
        <v>66</v>
      </c>
      <c r="CF87" t="s" s="59">
        <f>IF($BO87-CF$108&gt;=0,"ok",IF($BO87-CF$108+$BN$109&gt;=0,"V1",IF($BO87-CF$108+$BN$110&gt;=0,"V2",IF($BO87-CF$108+$BN$111&gt;=0,"V3","A"))))</f>
        <v>67</v>
      </c>
      <c r="CG87" t="s" s="59">
        <f>IF($BO87-CG$108&gt;=0,"ok",IF($BO87-CG$108+$BN$109&gt;=0,"V1",IF($BO87-CG$108+$BN$110&gt;=0,"V2",IF($BO87-CG$108+$BN$111&gt;=0,"V3","A"))))</f>
        <v>68</v>
      </c>
      <c r="CH87" t="s" s="59">
        <f>IF($BO87-CH$108&gt;=0,"ok",IF($BO87-CH$108+$BN$109&gt;=0,"V1",IF($BO87-CH$108+$BN$110&gt;=0,"V2",IF($BO87-CH$108+$BN$111&gt;=0,"V3","A"))))</f>
        <v>68</v>
      </c>
      <c r="CI87" t="s" s="60">
        <f>IF($BO87-CI$108&gt;=0,"ok",IF($BO87-CI$108+$BN$109&gt;=0,"V1",IF($BO87-CI$108+$BN$110&gt;=0,"V2",IF($BO87-CI$108+$BN$111&gt;=0,"V3","A"))))</f>
        <v>68</v>
      </c>
    </row>
    <row r="88" ht="15.95" customHeight="1">
      <c r="BK88" t="s" s="56">
        <v>72</v>
      </c>
      <c r="BL88" s="61">
        <v>300</v>
      </c>
      <c r="BM88" s="53">
        <f>BL88/$CP$115</f>
        <v>103.132403123548</v>
      </c>
      <c r="BN88" s="53">
        <f>BL88/$CO$124</f>
        <v>30</v>
      </c>
      <c r="BO88" s="53">
        <f>BN88/2</f>
        <v>15</v>
      </c>
      <c r="BP88" t="s" s="54">
        <f>IF($BO88-BP$108&gt;=0,"ok",IF($BO88-BP$108+$BN$109&gt;=0,"V1",IF($BO88-BP$108+$BN$110&gt;=0,"V2",IF($BO88-BP$108+$BN$111&gt;=0,"V3","A"))))</f>
        <v>65</v>
      </c>
      <c r="BQ88" t="s" s="54">
        <f>IF($BO88-BQ$108&gt;=0,"ok",IF($BO88-BQ$108+$BN$109&gt;=0,"V1",IF($BO88-BQ$108+$BN$110&gt;=0,"V2",IF($BO88-BQ$108+$BN$111&gt;=0,"V3","A"))))</f>
        <v>65</v>
      </c>
      <c r="BR88" t="s" s="54">
        <f>IF($BO88-BR$108&gt;=0,"ok",IF($BO88-BR$108+$BN$109&gt;=0,"V1",IF($BO88-BR$108+$BN$110&gt;=0,"V2",IF($BO88-BR$108+$BN$111&gt;=0,"V3","A"))))</f>
        <v>65</v>
      </c>
      <c r="BS88" t="s" s="54">
        <f>IF($BO88-BS$108&gt;=0,"ok",IF($BO88-BS$108+$BN$109&gt;=0,"V1",IF($BO88-BS$108+$BN$110&gt;=0,"V2",IF($BO88-BS$108+$BN$111&gt;=0,"V3","A"))))</f>
        <v>65</v>
      </c>
      <c r="BT88" t="s" s="54">
        <f>IF($BO88-BT$108&gt;=0,"ok",IF($BO88-BT$108+$BN$109&gt;=0,"V1",IF($BO88-BT$108+$BN$110&gt;=0,"V2",IF($BO88-BT$108+$BN$111&gt;=0,"V3","A"))))</f>
        <v>65</v>
      </c>
      <c r="BU88" t="s" s="54">
        <f>IF($BO88-BU$108&gt;=0,"ok",IF($BO88-BU$108+$BN$109&gt;=0,"V1",IF($BO88-BU$108+$BN$110&gt;=0,"V2",IF($BO88-BU$108+$BN$111&gt;=0,"V3","A"))))</f>
        <v>65</v>
      </c>
      <c r="BV88" t="s" s="54">
        <f>IF($BO88-BV$108&gt;=0,"ok",IF($BO88-BV$108+$BN$109&gt;=0,"V1",IF($BO88-BV$108+$BN$110&gt;=0,"V2",IF($BO88-BV$108+$BN$111&gt;=0,"V3","A"))))</f>
        <v>65</v>
      </c>
      <c r="BW88" t="s" s="54">
        <f>IF($BO88-BW$108&gt;=0,"ok",IF($BO88-BW$108+$BN$109&gt;=0,"V1",IF($BO88-BW$108+$BN$110&gt;=0,"V2",IF($BO88-BW$108+$BN$111&gt;=0,"V3","A"))))</f>
        <v>65</v>
      </c>
      <c r="BX88" t="s" s="54">
        <f>IF($BO88-BX$108&gt;=0,"ok",IF($BO88-BX$108+$BN$109&gt;=0,"V1",IF($BO88-BX$108+$BN$110&gt;=0,"V2",IF($BO88-BX$108+$BN$111&gt;=0,"V3","A"))))</f>
        <v>65</v>
      </c>
      <c r="BY88" t="s" s="54">
        <f>IF($BO88-BY$108&gt;=0,"ok",IF($BO88-BY$108+$BN$109&gt;=0,"V1",IF($BO88-BY$108+$BN$110&gt;=0,"V2",IF($BO88-BY$108+$BN$111&gt;=0,"V3","A"))))</f>
        <v>65</v>
      </c>
      <c r="BZ88" t="s" s="54">
        <f>IF($BO88-BZ$108&gt;=0,"ok",IF($BO88-BZ$108+$BN$109&gt;=0,"V1",IF($BO88-BZ$108+$BN$110&gt;=0,"V2",IF($BO88-BZ$108+$BN$111&gt;=0,"V3","A"))))</f>
        <v>65</v>
      </c>
      <c r="CA88" t="s" s="54">
        <f>IF($BO88-CA$108&gt;=0,"ok",IF($BO88-CA$108+$BN$109&gt;=0,"V1",IF($BO88-CA$108+$BN$110&gt;=0,"V2",IF($BO88-CA$108+$BN$111&gt;=0,"V3","A"))))</f>
        <v>65</v>
      </c>
      <c r="CB88" t="s" s="54">
        <f>IF($BO88-CB$108&gt;=0,"ok",IF($BO88-CB$108+$BN$109&gt;=0,"V1",IF($BO88-CB$108+$BN$110&gt;=0,"V2",IF($BO88-CB$108+$BN$111&gt;=0,"V3","A"))))</f>
        <v>65</v>
      </c>
      <c r="CC88" t="s" s="54">
        <f>IF($BO88-CC$108&gt;=0,"ok",IF($BO88-CC$108+$BN$109&gt;=0,"V1",IF($BO88-CC$108+$BN$110&gt;=0,"V2",IF($BO88-CC$108+$BN$111&gt;=0,"V3","A"))))</f>
        <v>66</v>
      </c>
      <c r="CD88" t="s" s="54">
        <f>IF($BO88-CD$108&gt;=0,"ok",IF($BO88-CD$108+$BN$109&gt;=0,"V1",IF($BO88-CD$108+$BN$110&gt;=0,"V2",IF($BO88-CD$108+$BN$111&gt;=0,"V3","A"))))</f>
        <v>66</v>
      </c>
      <c r="CE88" t="s" s="54">
        <f>IF($BO88-CE$108&gt;=0,"ok",IF($BO88-CE$108+$BN$109&gt;=0,"V1",IF($BO88-CE$108+$BN$110&gt;=0,"V2",IF($BO88-CE$108+$BN$111&gt;=0,"V3","A"))))</f>
        <v>66</v>
      </c>
      <c r="CF88" t="s" s="54">
        <f>IF($BO88-CF$108&gt;=0,"ok",IF($BO88-CF$108+$BN$109&gt;=0,"V1",IF($BO88-CF$108+$BN$110&gt;=0,"V2",IF($BO88-CF$108+$BN$111&gt;=0,"V3","A"))))</f>
        <v>67</v>
      </c>
      <c r="CG88" t="s" s="54">
        <f>IF($BO88-CG$108&gt;=0,"ok",IF($BO88-CG$108+$BN$109&gt;=0,"V1",IF($BO88-CG$108+$BN$110&gt;=0,"V2",IF($BO88-CG$108+$BN$111&gt;=0,"V3","A"))))</f>
        <v>68</v>
      </c>
      <c r="CH88" t="s" s="54">
        <f>IF($BO88-CH$108&gt;=0,"ok",IF($BO88-CH$108+$BN$109&gt;=0,"V1",IF($BO88-CH$108+$BN$110&gt;=0,"V2",IF($BO88-CH$108+$BN$111&gt;=0,"V3","A"))))</f>
        <v>68</v>
      </c>
      <c r="CI88" t="s" s="55">
        <f>IF($BO88-CI$108&gt;=0,"ok",IF($BO88-CI$108+$BN$109&gt;=0,"V1",IF($BO88-CI$108+$BN$110&gt;=0,"V2",IF($BO88-CI$108+$BN$111&gt;=0,"V3","A"))))</f>
        <v>68</v>
      </c>
    </row>
    <row r="89" ht="15.95" customHeight="1">
      <c r="BK89" t="s" s="56">
        <v>73</v>
      </c>
      <c r="BL89" s="57">
        <v>296</v>
      </c>
      <c r="BM89" s="58">
        <f>BL89/$CP$115</f>
        <v>101.757304415234</v>
      </c>
      <c r="BN89" s="58">
        <f>BL89/$CO$124</f>
        <v>29.6</v>
      </c>
      <c r="BO89" s="58">
        <f>BN89/2</f>
        <v>14.8</v>
      </c>
      <c r="BP89" t="s" s="59">
        <f>IF($BO89-BP$108&gt;=0,"ok",IF($BO89-BP$108+$BN$109&gt;=0,"V1",IF($BO89-BP$108+$BN$110&gt;=0,"V2",IF($BO89-BP$108+$BN$111&gt;=0,"V3","A"))))</f>
        <v>65</v>
      </c>
      <c r="BQ89" t="s" s="59">
        <f>IF($BO89-BQ$108&gt;=0,"ok",IF($BO89-BQ$108+$BN$109&gt;=0,"V1",IF($BO89-BQ$108+$BN$110&gt;=0,"V2",IF($BO89-BQ$108+$BN$111&gt;=0,"V3","A"))))</f>
        <v>65</v>
      </c>
      <c r="BR89" t="s" s="59">
        <f>IF($BO89-BR$108&gt;=0,"ok",IF($BO89-BR$108+$BN$109&gt;=0,"V1",IF($BO89-BR$108+$BN$110&gt;=0,"V2",IF($BO89-BR$108+$BN$111&gt;=0,"V3","A"))))</f>
        <v>65</v>
      </c>
      <c r="BS89" t="s" s="59">
        <f>IF($BO89-BS$108&gt;=0,"ok",IF($BO89-BS$108+$BN$109&gt;=0,"V1",IF($BO89-BS$108+$BN$110&gt;=0,"V2",IF($BO89-BS$108+$BN$111&gt;=0,"V3","A"))))</f>
        <v>65</v>
      </c>
      <c r="BT89" t="s" s="59">
        <f>IF($BO89-BT$108&gt;=0,"ok",IF($BO89-BT$108+$BN$109&gt;=0,"V1",IF($BO89-BT$108+$BN$110&gt;=0,"V2",IF($BO89-BT$108+$BN$111&gt;=0,"V3","A"))))</f>
        <v>65</v>
      </c>
      <c r="BU89" t="s" s="59">
        <f>IF($BO89-BU$108&gt;=0,"ok",IF($BO89-BU$108+$BN$109&gt;=0,"V1",IF($BO89-BU$108+$BN$110&gt;=0,"V2",IF($BO89-BU$108+$BN$111&gt;=0,"V3","A"))))</f>
        <v>65</v>
      </c>
      <c r="BV89" t="s" s="59">
        <f>IF($BO89-BV$108&gt;=0,"ok",IF($BO89-BV$108+$BN$109&gt;=0,"V1",IF($BO89-BV$108+$BN$110&gt;=0,"V2",IF($BO89-BV$108+$BN$111&gt;=0,"V3","A"))))</f>
        <v>65</v>
      </c>
      <c r="BW89" t="s" s="59">
        <f>IF($BO89-BW$108&gt;=0,"ok",IF($BO89-BW$108+$BN$109&gt;=0,"V1",IF($BO89-BW$108+$BN$110&gt;=0,"V2",IF($BO89-BW$108+$BN$111&gt;=0,"V3","A"))))</f>
        <v>65</v>
      </c>
      <c r="BX89" t="s" s="59">
        <f>IF($BO89-BX$108&gt;=0,"ok",IF($BO89-BX$108+$BN$109&gt;=0,"V1",IF($BO89-BX$108+$BN$110&gt;=0,"V2",IF($BO89-BX$108+$BN$111&gt;=0,"V3","A"))))</f>
        <v>65</v>
      </c>
      <c r="BY89" t="s" s="59">
        <f>IF($BO89-BY$108&gt;=0,"ok",IF($BO89-BY$108+$BN$109&gt;=0,"V1",IF($BO89-BY$108+$BN$110&gt;=0,"V2",IF($BO89-BY$108+$BN$111&gt;=0,"V3","A"))))</f>
        <v>65</v>
      </c>
      <c r="BZ89" t="s" s="59">
        <f>IF($BO89-BZ$108&gt;=0,"ok",IF($BO89-BZ$108+$BN$109&gt;=0,"V1",IF($BO89-BZ$108+$BN$110&gt;=0,"V2",IF($BO89-BZ$108+$BN$111&gt;=0,"V3","A"))))</f>
        <v>65</v>
      </c>
      <c r="CA89" t="s" s="59">
        <f>IF($BO89-CA$108&gt;=0,"ok",IF($BO89-CA$108+$BN$109&gt;=0,"V1",IF($BO89-CA$108+$BN$110&gt;=0,"V2",IF($BO89-CA$108+$BN$111&gt;=0,"V3","A"))))</f>
        <v>65</v>
      </c>
      <c r="CB89" t="s" s="59">
        <f>IF($BO89-CB$108&gt;=0,"ok",IF($BO89-CB$108+$BN$109&gt;=0,"V1",IF($BO89-CB$108+$BN$110&gt;=0,"V2",IF($BO89-CB$108+$BN$111&gt;=0,"V3","A"))))</f>
        <v>65</v>
      </c>
      <c r="CC89" t="s" s="59">
        <f>IF($BO89-CC$108&gt;=0,"ok",IF($BO89-CC$108+$BN$109&gt;=0,"V1",IF($BO89-CC$108+$BN$110&gt;=0,"V2",IF($BO89-CC$108+$BN$111&gt;=0,"V3","A"))))</f>
        <v>66</v>
      </c>
      <c r="CD89" t="s" s="59">
        <f>IF($BO89-CD$108&gt;=0,"ok",IF($BO89-CD$108+$BN$109&gt;=0,"V1",IF($BO89-CD$108+$BN$110&gt;=0,"V2",IF($BO89-CD$108+$BN$111&gt;=0,"V3","A"))))</f>
        <v>66</v>
      </c>
      <c r="CE89" t="s" s="59">
        <f>IF($BO89-CE$108&gt;=0,"ok",IF($BO89-CE$108+$BN$109&gt;=0,"V1",IF($BO89-CE$108+$BN$110&gt;=0,"V2",IF($BO89-CE$108+$BN$111&gt;=0,"V3","A"))))</f>
        <v>66</v>
      </c>
      <c r="CF89" t="s" s="59">
        <f>IF($BO89-CF$108&gt;=0,"ok",IF($BO89-CF$108+$BN$109&gt;=0,"V1",IF($BO89-CF$108+$BN$110&gt;=0,"V2",IF($BO89-CF$108+$BN$111&gt;=0,"V3","A"))))</f>
        <v>67</v>
      </c>
      <c r="CG89" t="s" s="59">
        <f>IF($BO89-CG$108&gt;=0,"ok",IF($BO89-CG$108+$BN$109&gt;=0,"V1",IF($BO89-CG$108+$BN$110&gt;=0,"V2",IF($BO89-CG$108+$BN$111&gt;=0,"V3","A"))))</f>
        <v>68</v>
      </c>
      <c r="CH89" t="s" s="59">
        <f>IF($BO89-CH$108&gt;=0,"ok",IF($BO89-CH$108+$BN$109&gt;=0,"V1",IF($BO89-CH$108+$BN$110&gt;=0,"V2",IF($BO89-CH$108+$BN$111&gt;=0,"V3","A"))))</f>
        <v>68</v>
      </c>
      <c r="CI89" t="s" s="60">
        <f>IF($BO89-CI$108&gt;=0,"ok",IF($BO89-CI$108+$BN$109&gt;=0,"V1",IF($BO89-CI$108+$BN$110&gt;=0,"V2",IF($BO89-CI$108+$BN$111&gt;=0,"V3","A"))))</f>
        <v>68</v>
      </c>
    </row>
    <row r="90" ht="15.95" customHeight="1">
      <c r="BK90" t="s" s="56">
        <v>74</v>
      </c>
      <c r="BL90" s="61">
        <v>290</v>
      </c>
      <c r="BM90" s="53">
        <f>BL90/$CP$115</f>
        <v>99.6946563527631</v>
      </c>
      <c r="BN90" s="53">
        <f>BL90/$CO$124</f>
        <v>29</v>
      </c>
      <c r="BO90" s="53">
        <f>BN90/2</f>
        <v>14.5</v>
      </c>
      <c r="BP90" t="s" s="54">
        <f>IF($BO90-BP$108&gt;=0,"ok",IF($BO90-BP$108+$BN$109&gt;=0,"V1",IF($BO90-BP$108+$BN$110&gt;=0,"V2",IF($BO90-BP$108+$BN$111&gt;=0,"V3","A"))))</f>
        <v>65</v>
      </c>
      <c r="BQ90" t="s" s="54">
        <f>IF($BO90-BQ$108&gt;=0,"ok",IF($BO90-BQ$108+$BN$109&gt;=0,"V1",IF($BO90-BQ$108+$BN$110&gt;=0,"V2",IF($BO90-BQ$108+$BN$111&gt;=0,"V3","A"))))</f>
        <v>65</v>
      </c>
      <c r="BR90" t="s" s="54">
        <f>IF($BO90-BR$108&gt;=0,"ok",IF($BO90-BR$108+$BN$109&gt;=0,"V1",IF($BO90-BR$108+$BN$110&gt;=0,"V2",IF($BO90-BR$108+$BN$111&gt;=0,"V3","A"))))</f>
        <v>65</v>
      </c>
      <c r="BS90" t="s" s="54">
        <f>IF($BO90-BS$108&gt;=0,"ok",IF($BO90-BS$108+$BN$109&gt;=0,"V1",IF($BO90-BS$108+$BN$110&gt;=0,"V2",IF($BO90-BS$108+$BN$111&gt;=0,"V3","A"))))</f>
        <v>65</v>
      </c>
      <c r="BT90" t="s" s="54">
        <f>IF($BO90-BT$108&gt;=0,"ok",IF($BO90-BT$108+$BN$109&gt;=0,"V1",IF($BO90-BT$108+$BN$110&gt;=0,"V2",IF($BO90-BT$108+$BN$111&gt;=0,"V3","A"))))</f>
        <v>65</v>
      </c>
      <c r="BU90" t="s" s="54">
        <f>IF($BO90-BU$108&gt;=0,"ok",IF($BO90-BU$108+$BN$109&gt;=0,"V1",IF($BO90-BU$108+$BN$110&gt;=0,"V2",IF($BO90-BU$108+$BN$111&gt;=0,"V3","A"))))</f>
        <v>65</v>
      </c>
      <c r="BV90" t="s" s="54">
        <f>IF($BO90-BV$108&gt;=0,"ok",IF($BO90-BV$108+$BN$109&gt;=0,"V1",IF($BO90-BV$108+$BN$110&gt;=0,"V2",IF($BO90-BV$108+$BN$111&gt;=0,"V3","A"))))</f>
        <v>65</v>
      </c>
      <c r="BW90" t="s" s="54">
        <f>IF($BO90-BW$108&gt;=0,"ok",IF($BO90-BW$108+$BN$109&gt;=0,"V1",IF($BO90-BW$108+$BN$110&gt;=0,"V2",IF($BO90-BW$108+$BN$111&gt;=0,"V3","A"))))</f>
        <v>65</v>
      </c>
      <c r="BX90" t="s" s="54">
        <f>IF($BO90-BX$108&gt;=0,"ok",IF($BO90-BX$108+$BN$109&gt;=0,"V1",IF($BO90-BX$108+$BN$110&gt;=0,"V2",IF($BO90-BX$108+$BN$111&gt;=0,"V3","A"))))</f>
        <v>65</v>
      </c>
      <c r="BY90" t="s" s="54">
        <f>IF($BO90-BY$108&gt;=0,"ok",IF($BO90-BY$108+$BN$109&gt;=0,"V1",IF($BO90-BY$108+$BN$110&gt;=0,"V2",IF($BO90-BY$108+$BN$111&gt;=0,"V3","A"))))</f>
        <v>65</v>
      </c>
      <c r="BZ90" t="s" s="54">
        <f>IF($BO90-BZ$108&gt;=0,"ok",IF($BO90-BZ$108+$BN$109&gt;=0,"V1",IF($BO90-BZ$108+$BN$110&gt;=0,"V2",IF($BO90-BZ$108+$BN$111&gt;=0,"V3","A"))))</f>
        <v>65</v>
      </c>
      <c r="CA90" t="s" s="54">
        <f>IF($BO90-CA$108&gt;=0,"ok",IF($BO90-CA$108+$BN$109&gt;=0,"V1",IF($BO90-CA$108+$BN$110&gt;=0,"V2",IF($BO90-CA$108+$BN$111&gt;=0,"V3","A"))))</f>
        <v>65</v>
      </c>
      <c r="CB90" t="s" s="54">
        <f>IF($BO90-CB$108&gt;=0,"ok",IF($BO90-CB$108+$BN$109&gt;=0,"V1",IF($BO90-CB$108+$BN$110&gt;=0,"V2",IF($BO90-CB$108+$BN$111&gt;=0,"V3","A"))))</f>
        <v>65</v>
      </c>
      <c r="CC90" t="s" s="54">
        <f>IF($BO90-CC$108&gt;=0,"ok",IF($BO90-CC$108+$BN$109&gt;=0,"V1",IF($BO90-CC$108+$BN$110&gt;=0,"V2",IF($BO90-CC$108+$BN$111&gt;=0,"V3","A"))))</f>
        <v>66</v>
      </c>
      <c r="CD90" t="s" s="54">
        <f>IF($BO90-CD$108&gt;=0,"ok",IF($BO90-CD$108+$BN$109&gt;=0,"V1",IF($BO90-CD$108+$BN$110&gt;=0,"V2",IF($BO90-CD$108+$BN$111&gt;=0,"V3","A"))))</f>
        <v>66</v>
      </c>
      <c r="CE90" t="s" s="54">
        <f>IF($BO90-CE$108&gt;=0,"ok",IF($BO90-CE$108+$BN$109&gt;=0,"V1",IF($BO90-CE$108+$BN$110&gt;=0,"V2",IF($BO90-CE$108+$BN$111&gt;=0,"V3","A"))))</f>
        <v>66</v>
      </c>
      <c r="CF90" t="s" s="54">
        <f>IF($BO90-CF$108&gt;=0,"ok",IF($BO90-CF$108+$BN$109&gt;=0,"V1",IF($BO90-CF$108+$BN$110&gt;=0,"V2",IF($BO90-CF$108+$BN$111&gt;=0,"V3","A"))))</f>
        <v>67</v>
      </c>
      <c r="CG90" t="s" s="54">
        <f>IF($BO90-CG$108&gt;=0,"ok",IF($BO90-CG$108+$BN$109&gt;=0,"V1",IF($BO90-CG$108+$BN$110&gt;=0,"V2",IF($BO90-CG$108+$BN$111&gt;=0,"V3","A"))))</f>
        <v>68</v>
      </c>
      <c r="CH90" t="s" s="54">
        <f>IF($BO90-CH$108&gt;=0,"ok",IF($BO90-CH$108+$BN$109&gt;=0,"V1",IF($BO90-CH$108+$BN$110&gt;=0,"V2",IF($BO90-CH$108+$BN$111&gt;=0,"V3","A"))))</f>
        <v>68</v>
      </c>
      <c r="CI90" t="s" s="55">
        <f>IF($BO90-CI$108&gt;=0,"ok",IF($BO90-CI$108+$BN$109&gt;=0,"V1",IF($BO90-CI$108+$BN$110&gt;=0,"V2",IF($BO90-CI$108+$BN$111&gt;=0,"V3","A"))))</f>
        <v>68</v>
      </c>
    </row>
    <row r="91" ht="15.95" customHeight="1">
      <c r="BK91" t="s" s="56">
        <v>75</v>
      </c>
      <c r="BL91" s="57">
        <v>285</v>
      </c>
      <c r="BM91" s="58">
        <f>BL91/$CP$115</f>
        <v>97.97578296737061</v>
      </c>
      <c r="BN91" s="58">
        <f>BL91/$CO$124</f>
        <v>28.5</v>
      </c>
      <c r="BO91" s="58">
        <f>BN91/2</f>
        <v>14.25</v>
      </c>
      <c r="BP91" t="s" s="59">
        <f>IF($BO91-BP$108&gt;=0,"ok",IF($BO91-BP$108+$BN$109&gt;=0,"V1",IF($BO91-BP$108+$BN$110&gt;=0,"V2",IF($BO91-BP$108+$BN$111&gt;=0,"V3","A"))))</f>
        <v>65</v>
      </c>
      <c r="BQ91" t="s" s="59">
        <f>IF($BO91-BQ$108&gt;=0,"ok",IF($BO91-BQ$108+$BN$109&gt;=0,"V1",IF($BO91-BQ$108+$BN$110&gt;=0,"V2",IF($BO91-BQ$108+$BN$111&gt;=0,"V3","A"))))</f>
        <v>65</v>
      </c>
      <c r="BR91" t="s" s="59">
        <f>IF($BO91-BR$108&gt;=0,"ok",IF($BO91-BR$108+$BN$109&gt;=0,"V1",IF($BO91-BR$108+$BN$110&gt;=0,"V2",IF($BO91-BR$108+$BN$111&gt;=0,"V3","A"))))</f>
        <v>65</v>
      </c>
      <c r="BS91" t="s" s="59">
        <f>IF($BO91-BS$108&gt;=0,"ok",IF($BO91-BS$108+$BN$109&gt;=0,"V1",IF($BO91-BS$108+$BN$110&gt;=0,"V2",IF($BO91-BS$108+$BN$111&gt;=0,"V3","A"))))</f>
        <v>65</v>
      </c>
      <c r="BT91" t="s" s="59">
        <f>IF($BO91-BT$108&gt;=0,"ok",IF($BO91-BT$108+$BN$109&gt;=0,"V1",IF($BO91-BT$108+$BN$110&gt;=0,"V2",IF($BO91-BT$108+$BN$111&gt;=0,"V3","A"))))</f>
        <v>65</v>
      </c>
      <c r="BU91" t="s" s="59">
        <f>IF($BO91-BU$108&gt;=0,"ok",IF($BO91-BU$108+$BN$109&gt;=0,"V1",IF($BO91-BU$108+$BN$110&gt;=0,"V2",IF($BO91-BU$108+$BN$111&gt;=0,"V3","A"))))</f>
        <v>65</v>
      </c>
      <c r="BV91" t="s" s="59">
        <f>IF($BO91-BV$108&gt;=0,"ok",IF($BO91-BV$108+$BN$109&gt;=0,"V1",IF($BO91-BV$108+$BN$110&gt;=0,"V2",IF($BO91-BV$108+$BN$111&gt;=0,"V3","A"))))</f>
        <v>65</v>
      </c>
      <c r="BW91" t="s" s="59">
        <f>IF($BO91-BW$108&gt;=0,"ok",IF($BO91-BW$108+$BN$109&gt;=0,"V1",IF($BO91-BW$108+$BN$110&gt;=0,"V2",IF($BO91-BW$108+$BN$111&gt;=0,"V3","A"))))</f>
        <v>65</v>
      </c>
      <c r="BX91" t="s" s="59">
        <f>IF($BO91-BX$108&gt;=0,"ok",IF($BO91-BX$108+$BN$109&gt;=0,"V1",IF($BO91-BX$108+$BN$110&gt;=0,"V2",IF($BO91-BX$108+$BN$111&gt;=0,"V3","A"))))</f>
        <v>65</v>
      </c>
      <c r="BY91" t="s" s="59">
        <f>IF($BO91-BY$108&gt;=0,"ok",IF($BO91-BY$108+$BN$109&gt;=0,"V1",IF($BO91-BY$108+$BN$110&gt;=0,"V2",IF($BO91-BY$108+$BN$111&gt;=0,"V3","A"))))</f>
        <v>65</v>
      </c>
      <c r="BZ91" t="s" s="59">
        <f>IF($BO91-BZ$108&gt;=0,"ok",IF($BO91-BZ$108+$BN$109&gt;=0,"V1",IF($BO91-BZ$108+$BN$110&gt;=0,"V2",IF($BO91-BZ$108+$BN$111&gt;=0,"V3","A"))))</f>
        <v>65</v>
      </c>
      <c r="CA91" t="s" s="59">
        <f>IF($BO91-CA$108&gt;=0,"ok",IF($BO91-CA$108+$BN$109&gt;=0,"V1",IF($BO91-CA$108+$BN$110&gt;=0,"V2",IF($BO91-CA$108+$BN$111&gt;=0,"V3","A"))))</f>
        <v>65</v>
      </c>
      <c r="CB91" t="s" s="59">
        <f>IF($BO91-CB$108&gt;=0,"ok",IF($BO91-CB$108+$BN$109&gt;=0,"V1",IF($BO91-CB$108+$BN$110&gt;=0,"V2",IF($BO91-CB$108+$BN$111&gt;=0,"V3","A"))))</f>
        <v>65</v>
      </c>
      <c r="CC91" t="s" s="59">
        <f>IF($BO91-CC$108&gt;=0,"ok",IF($BO91-CC$108+$BN$109&gt;=0,"V1",IF($BO91-CC$108+$BN$110&gt;=0,"V2",IF($BO91-CC$108+$BN$111&gt;=0,"V3","A"))))</f>
        <v>66</v>
      </c>
      <c r="CD91" t="s" s="59">
        <f>IF($BO91-CD$108&gt;=0,"ok",IF($BO91-CD$108+$BN$109&gt;=0,"V1",IF($BO91-CD$108+$BN$110&gt;=0,"V2",IF($BO91-CD$108+$BN$111&gt;=0,"V3","A"))))</f>
        <v>66</v>
      </c>
      <c r="CE91" t="s" s="59">
        <f>IF($BO91-CE$108&gt;=0,"ok",IF($BO91-CE$108+$BN$109&gt;=0,"V1",IF($BO91-CE$108+$BN$110&gt;=0,"V2",IF($BO91-CE$108+$BN$111&gt;=0,"V3","A"))))</f>
        <v>66</v>
      </c>
      <c r="CF91" t="s" s="59">
        <f>IF($BO91-CF$108&gt;=0,"ok",IF($BO91-CF$108+$BN$109&gt;=0,"V1",IF($BO91-CF$108+$BN$110&gt;=0,"V2",IF($BO91-CF$108+$BN$111&gt;=0,"V3","A"))))</f>
        <v>67</v>
      </c>
      <c r="CG91" t="s" s="59">
        <f>IF($BO91-CG$108&gt;=0,"ok",IF($BO91-CG$108+$BN$109&gt;=0,"V1",IF($BO91-CG$108+$BN$110&gt;=0,"V2",IF($BO91-CG$108+$BN$111&gt;=0,"V3","A"))))</f>
        <v>68</v>
      </c>
      <c r="CH91" t="s" s="59">
        <f>IF($BO91-CH$108&gt;=0,"ok",IF($BO91-CH$108+$BN$109&gt;=0,"V1",IF($BO91-CH$108+$BN$110&gt;=0,"V2",IF($BO91-CH$108+$BN$111&gt;=0,"V3","A"))))</f>
        <v>68</v>
      </c>
      <c r="CI91" t="s" s="60">
        <f>IF($BO91-CI$108&gt;=0,"ok",IF($BO91-CI$108+$BN$109&gt;=0,"V1",IF($BO91-CI$108+$BN$110&gt;=0,"V2",IF($BO91-CI$108+$BN$111&gt;=0,"V3","A"))))</f>
        <v>68</v>
      </c>
    </row>
    <row r="92" ht="15.95" customHeight="1">
      <c r="BK92" t="s" s="56">
        <v>76</v>
      </c>
      <c r="BL92" s="61">
        <v>280</v>
      </c>
      <c r="BM92" s="53">
        <f>BL92/$CP$115</f>
        <v>96.25690958197821</v>
      </c>
      <c r="BN92" s="53">
        <f>BL92/$CO$124</f>
        <v>28</v>
      </c>
      <c r="BO92" s="53">
        <f>BN92/2</f>
        <v>14</v>
      </c>
      <c r="BP92" t="s" s="54">
        <f>IF($BO92-BP$108&gt;=0,"ok",IF($BO92-BP$108+$BN$109&gt;=0,"V1",IF($BO92-BP$108+$BN$110&gt;=0,"V2",IF($BO92-BP$108+$BN$111&gt;=0,"V3","A"))))</f>
        <v>65</v>
      </c>
      <c r="BQ92" t="s" s="54">
        <f>IF($BO92-BQ$108&gt;=0,"ok",IF($BO92-BQ$108+$BN$109&gt;=0,"V1",IF($BO92-BQ$108+$BN$110&gt;=0,"V2",IF($BO92-BQ$108+$BN$111&gt;=0,"V3","A"))))</f>
        <v>65</v>
      </c>
      <c r="BR92" t="s" s="54">
        <f>IF($BO92-BR$108&gt;=0,"ok",IF($BO92-BR$108+$BN$109&gt;=0,"V1",IF($BO92-BR$108+$BN$110&gt;=0,"V2",IF($BO92-BR$108+$BN$111&gt;=0,"V3","A"))))</f>
        <v>65</v>
      </c>
      <c r="BS92" t="s" s="54">
        <f>IF($BO92-BS$108&gt;=0,"ok",IF($BO92-BS$108+$BN$109&gt;=0,"V1",IF($BO92-BS$108+$BN$110&gt;=0,"V2",IF($BO92-BS$108+$BN$111&gt;=0,"V3","A"))))</f>
        <v>65</v>
      </c>
      <c r="BT92" t="s" s="54">
        <f>IF($BO92-BT$108&gt;=0,"ok",IF($BO92-BT$108+$BN$109&gt;=0,"V1",IF($BO92-BT$108+$BN$110&gt;=0,"V2",IF($BO92-BT$108+$BN$111&gt;=0,"V3","A"))))</f>
        <v>65</v>
      </c>
      <c r="BU92" t="s" s="54">
        <f>IF($BO92-BU$108&gt;=0,"ok",IF($BO92-BU$108+$BN$109&gt;=0,"V1",IF($BO92-BU$108+$BN$110&gt;=0,"V2",IF($BO92-BU$108+$BN$111&gt;=0,"V3","A"))))</f>
        <v>65</v>
      </c>
      <c r="BV92" t="s" s="54">
        <f>IF($BO92-BV$108&gt;=0,"ok",IF($BO92-BV$108+$BN$109&gt;=0,"V1",IF($BO92-BV$108+$BN$110&gt;=0,"V2",IF($BO92-BV$108+$BN$111&gt;=0,"V3","A"))))</f>
        <v>65</v>
      </c>
      <c r="BW92" t="s" s="54">
        <f>IF($BO92-BW$108&gt;=0,"ok",IF($BO92-BW$108+$BN$109&gt;=0,"V1",IF($BO92-BW$108+$BN$110&gt;=0,"V2",IF($BO92-BW$108+$BN$111&gt;=0,"V3","A"))))</f>
        <v>65</v>
      </c>
      <c r="BX92" t="s" s="54">
        <f>IF($BO92-BX$108&gt;=0,"ok",IF($BO92-BX$108+$BN$109&gt;=0,"V1",IF($BO92-BX$108+$BN$110&gt;=0,"V2",IF($BO92-BX$108+$BN$111&gt;=0,"V3","A"))))</f>
        <v>65</v>
      </c>
      <c r="BY92" t="s" s="54">
        <f>IF($BO92-BY$108&gt;=0,"ok",IF($BO92-BY$108+$BN$109&gt;=0,"V1",IF($BO92-BY$108+$BN$110&gt;=0,"V2",IF($BO92-BY$108+$BN$111&gt;=0,"V3","A"))))</f>
        <v>65</v>
      </c>
      <c r="BZ92" t="s" s="54">
        <f>IF($BO92-BZ$108&gt;=0,"ok",IF($BO92-BZ$108+$BN$109&gt;=0,"V1",IF($BO92-BZ$108+$BN$110&gt;=0,"V2",IF($BO92-BZ$108+$BN$111&gt;=0,"V3","A"))))</f>
        <v>65</v>
      </c>
      <c r="CA92" t="s" s="54">
        <f>IF($BO92-CA$108&gt;=0,"ok",IF($BO92-CA$108+$BN$109&gt;=0,"V1",IF($BO92-CA$108+$BN$110&gt;=0,"V2",IF($BO92-CA$108+$BN$111&gt;=0,"V3","A"))))</f>
        <v>65</v>
      </c>
      <c r="CB92" t="s" s="54">
        <f>IF($BO92-CB$108&gt;=0,"ok",IF($BO92-CB$108+$BN$109&gt;=0,"V1",IF($BO92-CB$108+$BN$110&gt;=0,"V2",IF($BO92-CB$108+$BN$111&gt;=0,"V3","A"))))</f>
        <v>65</v>
      </c>
      <c r="CC92" t="s" s="54">
        <f>IF($BO92-CC$108&gt;=0,"ok",IF($BO92-CC$108+$BN$109&gt;=0,"V1",IF($BO92-CC$108+$BN$110&gt;=0,"V2",IF($BO92-CC$108+$BN$111&gt;=0,"V3","A"))))</f>
        <v>66</v>
      </c>
      <c r="CD92" t="s" s="54">
        <f>IF($BO92-CD$108&gt;=0,"ok",IF($BO92-CD$108+$BN$109&gt;=0,"V1",IF($BO92-CD$108+$BN$110&gt;=0,"V2",IF($BO92-CD$108+$BN$111&gt;=0,"V3","A"))))</f>
        <v>66</v>
      </c>
      <c r="CE92" t="s" s="54">
        <f>IF($BO92-CE$108&gt;=0,"ok",IF($BO92-CE$108+$BN$109&gt;=0,"V1",IF($BO92-CE$108+$BN$110&gt;=0,"V2",IF($BO92-CE$108+$BN$111&gt;=0,"V3","A"))))</f>
        <v>67</v>
      </c>
      <c r="CF92" t="s" s="54">
        <f>IF($BO92-CF$108&gt;=0,"ok",IF($BO92-CF$108+$BN$109&gt;=0,"V1",IF($BO92-CF$108+$BN$110&gt;=0,"V2",IF($BO92-CF$108+$BN$111&gt;=0,"V3","A"))))</f>
        <v>67</v>
      </c>
      <c r="CG92" t="s" s="54">
        <f>IF($BO92-CG$108&gt;=0,"ok",IF($BO92-CG$108+$BN$109&gt;=0,"V1",IF($BO92-CG$108+$BN$110&gt;=0,"V2",IF($BO92-CG$108+$BN$111&gt;=0,"V3","A"))))</f>
        <v>68</v>
      </c>
      <c r="CH92" t="s" s="54">
        <f>IF($BO92-CH$108&gt;=0,"ok",IF($BO92-CH$108+$BN$109&gt;=0,"V1",IF($BO92-CH$108+$BN$110&gt;=0,"V2",IF($BO92-CH$108+$BN$111&gt;=0,"V3","A"))))</f>
        <v>68</v>
      </c>
      <c r="CI92" t="s" s="55">
        <f>IF($BO92-CI$108&gt;=0,"ok",IF($BO92-CI$108+$BN$109&gt;=0,"V1",IF($BO92-CI$108+$BN$110&gt;=0,"V2",IF($BO92-CI$108+$BN$111&gt;=0,"V3","A"))))</f>
        <v>68</v>
      </c>
    </row>
    <row r="93" ht="15.95" customHeight="1">
      <c r="BK93" t="s" s="56">
        <v>77</v>
      </c>
      <c r="BL93" s="57">
        <v>270</v>
      </c>
      <c r="BM93" s="58">
        <f>BL93/$CP$115</f>
        <v>92.81916281119319</v>
      </c>
      <c r="BN93" s="58">
        <f>BL93/$CO$124</f>
        <v>27</v>
      </c>
      <c r="BO93" s="58">
        <f>BN93/2</f>
        <v>13.5</v>
      </c>
      <c r="BP93" t="s" s="59">
        <f>IF($BO93-BP$108&gt;=0,"ok",IF($BO93-BP$108+$BN$109&gt;=0,"V1",IF($BO93-BP$108+$BN$110&gt;=0,"V2",IF($BO93-BP$108+$BN$111&gt;=0,"V3","A"))))</f>
        <v>65</v>
      </c>
      <c r="BQ93" t="s" s="59">
        <f>IF($BO93-BQ$108&gt;=0,"ok",IF($BO93-BQ$108+$BN$109&gt;=0,"V1",IF($BO93-BQ$108+$BN$110&gt;=0,"V2",IF($BO93-BQ$108+$BN$111&gt;=0,"V3","A"))))</f>
        <v>65</v>
      </c>
      <c r="BR93" t="s" s="59">
        <f>IF($BO93-BR$108&gt;=0,"ok",IF($BO93-BR$108+$BN$109&gt;=0,"V1",IF($BO93-BR$108+$BN$110&gt;=0,"V2",IF($BO93-BR$108+$BN$111&gt;=0,"V3","A"))))</f>
        <v>65</v>
      </c>
      <c r="BS93" t="s" s="59">
        <f>IF($BO93-BS$108&gt;=0,"ok",IF($BO93-BS$108+$BN$109&gt;=0,"V1",IF($BO93-BS$108+$BN$110&gt;=0,"V2",IF($BO93-BS$108+$BN$111&gt;=0,"V3","A"))))</f>
        <v>65</v>
      </c>
      <c r="BT93" t="s" s="59">
        <f>IF($BO93-BT$108&gt;=0,"ok",IF($BO93-BT$108+$BN$109&gt;=0,"V1",IF($BO93-BT$108+$BN$110&gt;=0,"V2",IF($BO93-BT$108+$BN$111&gt;=0,"V3","A"))))</f>
        <v>65</v>
      </c>
      <c r="BU93" t="s" s="59">
        <f>IF($BO93-BU$108&gt;=0,"ok",IF($BO93-BU$108+$BN$109&gt;=0,"V1",IF($BO93-BU$108+$BN$110&gt;=0,"V2",IF($BO93-BU$108+$BN$111&gt;=0,"V3","A"))))</f>
        <v>65</v>
      </c>
      <c r="BV93" t="s" s="59">
        <f>IF($BO93-BV$108&gt;=0,"ok",IF($BO93-BV$108+$BN$109&gt;=0,"V1",IF($BO93-BV$108+$BN$110&gt;=0,"V2",IF($BO93-BV$108+$BN$111&gt;=0,"V3","A"))))</f>
        <v>65</v>
      </c>
      <c r="BW93" t="s" s="59">
        <f>IF($BO93-BW$108&gt;=0,"ok",IF($BO93-BW$108+$BN$109&gt;=0,"V1",IF($BO93-BW$108+$BN$110&gt;=0,"V2",IF($BO93-BW$108+$BN$111&gt;=0,"V3","A"))))</f>
        <v>65</v>
      </c>
      <c r="BX93" t="s" s="59">
        <f>IF($BO93-BX$108&gt;=0,"ok",IF($BO93-BX$108+$BN$109&gt;=0,"V1",IF($BO93-BX$108+$BN$110&gt;=0,"V2",IF($BO93-BX$108+$BN$111&gt;=0,"V3","A"))))</f>
        <v>65</v>
      </c>
      <c r="BY93" t="s" s="59">
        <f>IF($BO93-BY$108&gt;=0,"ok",IF($BO93-BY$108+$BN$109&gt;=0,"V1",IF($BO93-BY$108+$BN$110&gt;=0,"V2",IF($BO93-BY$108+$BN$111&gt;=0,"V3","A"))))</f>
        <v>65</v>
      </c>
      <c r="BZ93" t="s" s="59">
        <f>IF($BO93-BZ$108&gt;=0,"ok",IF($BO93-BZ$108+$BN$109&gt;=0,"V1",IF($BO93-BZ$108+$BN$110&gt;=0,"V2",IF($BO93-BZ$108+$BN$111&gt;=0,"V3","A"))))</f>
        <v>65</v>
      </c>
      <c r="CA93" t="s" s="59">
        <f>IF($BO93-CA$108&gt;=0,"ok",IF($BO93-CA$108+$BN$109&gt;=0,"V1",IF($BO93-CA$108+$BN$110&gt;=0,"V2",IF($BO93-CA$108+$BN$111&gt;=0,"V3","A"))))</f>
        <v>65</v>
      </c>
      <c r="CB93" t="s" s="59">
        <f>IF($BO93-CB$108&gt;=0,"ok",IF($BO93-CB$108+$BN$109&gt;=0,"V1",IF($BO93-CB$108+$BN$110&gt;=0,"V2",IF($BO93-CB$108+$BN$111&gt;=0,"V3","A"))))</f>
        <v>66</v>
      </c>
      <c r="CC93" t="s" s="59">
        <f>IF($BO93-CC$108&gt;=0,"ok",IF($BO93-CC$108+$BN$109&gt;=0,"V1",IF($BO93-CC$108+$BN$110&gt;=0,"V2",IF($BO93-CC$108+$BN$111&gt;=0,"V3","A"))))</f>
        <v>66</v>
      </c>
      <c r="CD93" t="s" s="59">
        <f>IF($BO93-CD$108&gt;=0,"ok",IF($BO93-CD$108+$BN$109&gt;=0,"V1",IF($BO93-CD$108+$BN$110&gt;=0,"V2",IF($BO93-CD$108+$BN$111&gt;=0,"V3","A"))))</f>
        <v>66</v>
      </c>
      <c r="CE93" t="s" s="59">
        <f>IF($BO93-CE$108&gt;=0,"ok",IF($BO93-CE$108+$BN$109&gt;=0,"V1",IF($BO93-CE$108+$BN$110&gt;=0,"V2",IF($BO93-CE$108+$BN$111&gt;=0,"V3","A"))))</f>
        <v>67</v>
      </c>
      <c r="CF93" t="s" s="59">
        <f>IF($BO93-CF$108&gt;=0,"ok",IF($BO93-CF$108+$BN$109&gt;=0,"V1",IF($BO93-CF$108+$BN$110&gt;=0,"V2",IF($BO93-CF$108+$BN$111&gt;=0,"V3","A"))))</f>
        <v>68</v>
      </c>
      <c r="CG93" t="s" s="59">
        <f>IF($BO93-CG$108&gt;=0,"ok",IF($BO93-CG$108+$BN$109&gt;=0,"V1",IF($BO93-CG$108+$BN$110&gt;=0,"V2",IF($BO93-CG$108+$BN$111&gt;=0,"V3","A"))))</f>
        <v>68</v>
      </c>
      <c r="CH93" t="s" s="59">
        <f>IF($BO93-CH$108&gt;=0,"ok",IF($BO93-CH$108+$BN$109&gt;=0,"V1",IF($BO93-CH$108+$BN$110&gt;=0,"V2",IF($BO93-CH$108+$BN$111&gt;=0,"V3","A"))))</f>
        <v>68</v>
      </c>
      <c r="CI93" t="s" s="60">
        <f>IF($BO93-CI$108&gt;=0,"ok",IF($BO93-CI$108+$BN$109&gt;=0,"V1",IF($BO93-CI$108+$BN$110&gt;=0,"V2",IF($BO93-CI$108+$BN$111&gt;=0,"V3","A"))))</f>
        <v>69</v>
      </c>
    </row>
    <row r="94" ht="15.95" customHeight="1">
      <c r="BK94" t="s" s="56">
        <v>78</v>
      </c>
      <c r="BL94" s="61">
        <v>262</v>
      </c>
      <c r="BM94" s="53">
        <f>BL94/$CP$115</f>
        <v>90.0689653945653</v>
      </c>
      <c r="BN94" s="53">
        <f>BL94/$CO$124</f>
        <v>26.2</v>
      </c>
      <c r="BO94" s="53">
        <f>BN94/2</f>
        <v>13.1</v>
      </c>
      <c r="BP94" t="s" s="54">
        <f>IF($BO94-BP$108&gt;=0,"ok",IF($BO94-BP$108+$BN$109&gt;=0,"V1",IF($BO94-BP$108+$BN$110&gt;=0,"V2",IF($BO94-BP$108+$BN$111&gt;=0,"V3","A"))))</f>
        <v>65</v>
      </c>
      <c r="BQ94" t="s" s="54">
        <f>IF($BO94-BQ$108&gt;=0,"ok",IF($BO94-BQ$108+$BN$109&gt;=0,"V1",IF($BO94-BQ$108+$BN$110&gt;=0,"V2",IF($BO94-BQ$108+$BN$111&gt;=0,"V3","A"))))</f>
        <v>65</v>
      </c>
      <c r="BR94" t="s" s="54">
        <f>IF($BO94-BR$108&gt;=0,"ok",IF($BO94-BR$108+$BN$109&gt;=0,"V1",IF($BO94-BR$108+$BN$110&gt;=0,"V2",IF($BO94-BR$108+$BN$111&gt;=0,"V3","A"))))</f>
        <v>65</v>
      </c>
      <c r="BS94" t="s" s="54">
        <f>IF($BO94-BS$108&gt;=0,"ok",IF($BO94-BS$108+$BN$109&gt;=0,"V1",IF($BO94-BS$108+$BN$110&gt;=0,"V2",IF($BO94-BS$108+$BN$111&gt;=0,"V3","A"))))</f>
        <v>65</v>
      </c>
      <c r="BT94" t="s" s="54">
        <f>IF($BO94-BT$108&gt;=0,"ok",IF($BO94-BT$108+$BN$109&gt;=0,"V1",IF($BO94-BT$108+$BN$110&gt;=0,"V2",IF($BO94-BT$108+$BN$111&gt;=0,"V3","A"))))</f>
        <v>65</v>
      </c>
      <c r="BU94" t="s" s="54">
        <f>IF($BO94-BU$108&gt;=0,"ok",IF($BO94-BU$108+$BN$109&gt;=0,"V1",IF($BO94-BU$108+$BN$110&gt;=0,"V2",IF($BO94-BU$108+$BN$111&gt;=0,"V3","A"))))</f>
        <v>65</v>
      </c>
      <c r="BV94" t="s" s="54">
        <f>IF($BO94-BV$108&gt;=0,"ok",IF($BO94-BV$108+$BN$109&gt;=0,"V1",IF($BO94-BV$108+$BN$110&gt;=0,"V2",IF($BO94-BV$108+$BN$111&gt;=0,"V3","A"))))</f>
        <v>65</v>
      </c>
      <c r="BW94" t="s" s="54">
        <f>IF($BO94-BW$108&gt;=0,"ok",IF($BO94-BW$108+$BN$109&gt;=0,"V1",IF($BO94-BW$108+$BN$110&gt;=0,"V2",IF($BO94-BW$108+$BN$111&gt;=0,"V3","A"))))</f>
        <v>65</v>
      </c>
      <c r="BX94" t="s" s="54">
        <f>IF($BO94-BX$108&gt;=0,"ok",IF($BO94-BX$108+$BN$109&gt;=0,"V1",IF($BO94-BX$108+$BN$110&gt;=0,"V2",IF($BO94-BX$108+$BN$111&gt;=0,"V3","A"))))</f>
        <v>65</v>
      </c>
      <c r="BY94" t="s" s="54">
        <f>IF($BO94-BY$108&gt;=0,"ok",IF($BO94-BY$108+$BN$109&gt;=0,"V1",IF($BO94-BY$108+$BN$110&gt;=0,"V2",IF($BO94-BY$108+$BN$111&gt;=0,"V3","A"))))</f>
        <v>65</v>
      </c>
      <c r="BZ94" t="s" s="54">
        <f>IF($BO94-BZ$108&gt;=0,"ok",IF($BO94-BZ$108+$BN$109&gt;=0,"V1",IF($BO94-BZ$108+$BN$110&gt;=0,"V2",IF($BO94-BZ$108+$BN$111&gt;=0,"V3","A"))))</f>
        <v>65</v>
      </c>
      <c r="CA94" t="s" s="54">
        <f>IF($BO94-CA$108&gt;=0,"ok",IF($BO94-CA$108+$BN$109&gt;=0,"V1",IF($BO94-CA$108+$BN$110&gt;=0,"V2",IF($BO94-CA$108+$BN$111&gt;=0,"V3","A"))))</f>
        <v>65</v>
      </c>
      <c r="CB94" t="s" s="54">
        <f>IF($BO94-CB$108&gt;=0,"ok",IF($BO94-CB$108+$BN$109&gt;=0,"V1",IF($BO94-CB$108+$BN$110&gt;=0,"V2",IF($BO94-CB$108+$BN$111&gt;=0,"V3","A"))))</f>
        <v>66</v>
      </c>
      <c r="CC94" t="s" s="54">
        <f>IF($BO94-CC$108&gt;=0,"ok",IF($BO94-CC$108+$BN$109&gt;=0,"V1",IF($BO94-CC$108+$BN$110&gt;=0,"V2",IF($BO94-CC$108+$BN$111&gt;=0,"V3","A"))))</f>
        <v>66</v>
      </c>
      <c r="CD94" t="s" s="54">
        <f>IF($BO94-CD$108&gt;=0,"ok",IF($BO94-CD$108+$BN$109&gt;=0,"V1",IF($BO94-CD$108+$BN$110&gt;=0,"V2",IF($BO94-CD$108+$BN$111&gt;=0,"V3","A"))))</f>
        <v>66</v>
      </c>
      <c r="CE94" t="s" s="54">
        <f>IF($BO94-CE$108&gt;=0,"ok",IF($BO94-CE$108+$BN$109&gt;=0,"V1",IF($BO94-CE$108+$BN$110&gt;=0,"V2",IF($BO94-CE$108+$BN$111&gt;=0,"V3","A"))))</f>
        <v>67</v>
      </c>
      <c r="CF94" t="s" s="54">
        <f>IF($BO94-CF$108&gt;=0,"ok",IF($BO94-CF$108+$BN$109&gt;=0,"V1",IF($BO94-CF$108+$BN$110&gt;=0,"V2",IF($BO94-CF$108+$BN$111&gt;=0,"V3","A"))))</f>
        <v>68</v>
      </c>
      <c r="CG94" t="s" s="54">
        <f>IF($BO94-CG$108&gt;=0,"ok",IF($BO94-CG$108+$BN$109&gt;=0,"V1",IF($BO94-CG$108+$BN$110&gt;=0,"V2",IF($BO94-CG$108+$BN$111&gt;=0,"V3","A"))))</f>
        <v>68</v>
      </c>
      <c r="CH94" t="s" s="54">
        <f>IF($BO94-CH$108&gt;=0,"ok",IF($BO94-CH$108+$BN$109&gt;=0,"V1",IF($BO94-CH$108+$BN$110&gt;=0,"V2",IF($BO94-CH$108+$BN$111&gt;=0,"V3","A"))))</f>
        <v>68</v>
      </c>
      <c r="CI94" t="s" s="55">
        <f>IF($BO94-CI$108&gt;=0,"ok",IF($BO94-CI$108+$BN$109&gt;=0,"V1",IF($BO94-CI$108+$BN$110&gt;=0,"V2",IF($BO94-CI$108+$BN$111&gt;=0,"V3","A"))))</f>
        <v>69</v>
      </c>
    </row>
    <row r="95" ht="15.95" customHeight="1">
      <c r="BK95" t="s" s="56">
        <v>79</v>
      </c>
      <c r="BL95" s="57">
        <v>260</v>
      </c>
      <c r="BM95" s="58">
        <f>BL95/$CP$115</f>
        <v>89.3814160404083</v>
      </c>
      <c r="BN95" s="58">
        <f>BL95/$CO$124</f>
        <v>26</v>
      </c>
      <c r="BO95" s="58">
        <f>BN95/2</f>
        <v>13</v>
      </c>
      <c r="BP95" t="s" s="59">
        <f>IF($BO95-BP$108&gt;=0,"ok",IF($BO95-BP$108+$BN$109&gt;=0,"V1",IF($BO95-BP$108+$BN$110&gt;=0,"V2",IF($BO95-BP$108+$BN$111&gt;=0,"V3","A"))))</f>
        <v>65</v>
      </c>
      <c r="BQ95" t="s" s="59">
        <f>IF($BO95-BQ$108&gt;=0,"ok",IF($BO95-BQ$108+$BN$109&gt;=0,"V1",IF($BO95-BQ$108+$BN$110&gt;=0,"V2",IF($BO95-BQ$108+$BN$111&gt;=0,"V3","A"))))</f>
        <v>65</v>
      </c>
      <c r="BR95" t="s" s="59">
        <f>IF($BO95-BR$108&gt;=0,"ok",IF($BO95-BR$108+$BN$109&gt;=0,"V1",IF($BO95-BR$108+$BN$110&gt;=0,"V2",IF($BO95-BR$108+$BN$111&gt;=0,"V3","A"))))</f>
        <v>65</v>
      </c>
      <c r="BS95" t="s" s="59">
        <f>IF($BO95-BS$108&gt;=0,"ok",IF($BO95-BS$108+$BN$109&gt;=0,"V1",IF($BO95-BS$108+$BN$110&gt;=0,"V2",IF($BO95-BS$108+$BN$111&gt;=0,"V3","A"))))</f>
        <v>65</v>
      </c>
      <c r="BT95" t="s" s="59">
        <f>IF($BO95-BT$108&gt;=0,"ok",IF($BO95-BT$108+$BN$109&gt;=0,"V1",IF($BO95-BT$108+$BN$110&gt;=0,"V2",IF($BO95-BT$108+$BN$111&gt;=0,"V3","A"))))</f>
        <v>65</v>
      </c>
      <c r="BU95" t="s" s="59">
        <f>IF($BO95-BU$108&gt;=0,"ok",IF($BO95-BU$108+$BN$109&gt;=0,"V1",IF($BO95-BU$108+$BN$110&gt;=0,"V2",IF($BO95-BU$108+$BN$111&gt;=0,"V3","A"))))</f>
        <v>65</v>
      </c>
      <c r="BV95" t="s" s="59">
        <f>IF($BO95-BV$108&gt;=0,"ok",IF($BO95-BV$108+$BN$109&gt;=0,"V1",IF($BO95-BV$108+$BN$110&gt;=0,"V2",IF($BO95-BV$108+$BN$111&gt;=0,"V3","A"))))</f>
        <v>65</v>
      </c>
      <c r="BW95" t="s" s="59">
        <f>IF($BO95-BW$108&gt;=0,"ok",IF($BO95-BW$108+$BN$109&gt;=0,"V1",IF($BO95-BW$108+$BN$110&gt;=0,"V2",IF($BO95-BW$108+$BN$111&gt;=0,"V3","A"))))</f>
        <v>65</v>
      </c>
      <c r="BX95" t="s" s="59">
        <f>IF($BO95-BX$108&gt;=0,"ok",IF($BO95-BX$108+$BN$109&gt;=0,"V1",IF($BO95-BX$108+$BN$110&gt;=0,"V2",IF($BO95-BX$108+$BN$111&gt;=0,"V3","A"))))</f>
        <v>65</v>
      </c>
      <c r="BY95" t="s" s="59">
        <f>IF($BO95-BY$108&gt;=0,"ok",IF($BO95-BY$108+$BN$109&gt;=0,"V1",IF($BO95-BY$108+$BN$110&gt;=0,"V2",IF($BO95-BY$108+$BN$111&gt;=0,"V3","A"))))</f>
        <v>65</v>
      </c>
      <c r="BZ95" t="s" s="59">
        <f>IF($BO95-BZ$108&gt;=0,"ok",IF($BO95-BZ$108+$BN$109&gt;=0,"V1",IF($BO95-BZ$108+$BN$110&gt;=0,"V2",IF($BO95-BZ$108+$BN$111&gt;=0,"V3","A"))))</f>
        <v>65</v>
      </c>
      <c r="CA95" t="s" s="59">
        <f>IF($BO95-CA$108&gt;=0,"ok",IF($BO95-CA$108+$BN$109&gt;=0,"V1",IF($BO95-CA$108+$BN$110&gt;=0,"V2",IF($BO95-CA$108+$BN$111&gt;=0,"V3","A"))))</f>
        <v>65</v>
      </c>
      <c r="CB95" t="s" s="59">
        <f>IF($BO95-CB$108&gt;=0,"ok",IF($BO95-CB$108+$BN$109&gt;=0,"V1",IF($BO95-CB$108+$BN$110&gt;=0,"V2",IF($BO95-CB$108+$BN$111&gt;=0,"V3","A"))))</f>
        <v>66</v>
      </c>
      <c r="CC95" t="s" s="59">
        <f>IF($BO95-CC$108&gt;=0,"ok",IF($BO95-CC$108+$BN$109&gt;=0,"V1",IF($BO95-CC$108+$BN$110&gt;=0,"V2",IF($BO95-CC$108+$BN$111&gt;=0,"V3","A"))))</f>
        <v>66</v>
      </c>
      <c r="CD95" t="s" s="59">
        <f>IF($BO95-CD$108&gt;=0,"ok",IF($BO95-CD$108+$BN$109&gt;=0,"V1",IF($BO95-CD$108+$BN$110&gt;=0,"V2",IF($BO95-CD$108+$BN$111&gt;=0,"V3","A"))))</f>
        <v>66</v>
      </c>
      <c r="CE95" t="s" s="59">
        <f>IF($BO95-CE$108&gt;=0,"ok",IF($BO95-CE$108+$BN$109&gt;=0,"V1",IF($BO95-CE$108+$BN$110&gt;=0,"V2",IF($BO95-CE$108+$BN$111&gt;=0,"V3","A"))))</f>
        <v>67</v>
      </c>
      <c r="CF95" t="s" s="59">
        <f>IF($BO95-CF$108&gt;=0,"ok",IF($BO95-CF$108+$BN$109&gt;=0,"V1",IF($BO95-CF$108+$BN$110&gt;=0,"V2",IF($BO95-CF$108+$BN$111&gt;=0,"V3","A"))))</f>
        <v>68</v>
      </c>
      <c r="CG95" t="s" s="59">
        <f>IF($BO95-CG$108&gt;=0,"ok",IF($BO95-CG$108+$BN$109&gt;=0,"V1",IF($BO95-CG$108+$BN$110&gt;=0,"V2",IF($BO95-CG$108+$BN$111&gt;=0,"V3","A"))))</f>
        <v>68</v>
      </c>
      <c r="CH95" t="s" s="59">
        <f>IF($BO95-CH$108&gt;=0,"ok",IF($BO95-CH$108+$BN$109&gt;=0,"V1",IF($BO95-CH$108+$BN$110&gt;=0,"V2",IF($BO95-CH$108+$BN$111&gt;=0,"V3","A"))))</f>
        <v>68</v>
      </c>
      <c r="CI95" t="s" s="60">
        <f>IF($BO95-CI$108&gt;=0,"ok",IF($BO95-CI$108+$BN$109&gt;=0,"V1",IF($BO95-CI$108+$BN$110&gt;=0,"V2",IF($BO95-CI$108+$BN$111&gt;=0,"V3","A"))))</f>
        <v>69</v>
      </c>
    </row>
    <row r="96" ht="15.95" customHeight="1">
      <c r="BK96" t="s" s="56">
        <v>80</v>
      </c>
      <c r="BL96" s="61">
        <v>260</v>
      </c>
      <c r="BM96" s="53">
        <f>BL96/$CP$115</f>
        <v>89.3814160404083</v>
      </c>
      <c r="BN96" s="53">
        <f>BL96/$CO$124</f>
        <v>26</v>
      </c>
      <c r="BO96" s="53">
        <f>BN96/2</f>
        <v>13</v>
      </c>
      <c r="BP96" t="s" s="54">
        <f>IF($BO96-BP$108&gt;=0,"ok",IF($BO96-BP$108+$BN$109&gt;=0,"V1",IF($BO96-BP$108+$BN$110&gt;=0,"V2",IF($BO96-BP$108+$BN$111&gt;=0,"V3","A"))))</f>
        <v>65</v>
      </c>
      <c r="BQ96" t="s" s="54">
        <f>IF($BO96-BQ$108&gt;=0,"ok",IF($BO96-BQ$108+$BN$109&gt;=0,"V1",IF($BO96-BQ$108+$BN$110&gt;=0,"V2",IF($BO96-BQ$108+$BN$111&gt;=0,"V3","A"))))</f>
        <v>65</v>
      </c>
      <c r="BR96" t="s" s="54">
        <f>IF($BO96-BR$108&gt;=0,"ok",IF($BO96-BR$108+$BN$109&gt;=0,"V1",IF($BO96-BR$108+$BN$110&gt;=0,"V2",IF($BO96-BR$108+$BN$111&gt;=0,"V3","A"))))</f>
        <v>65</v>
      </c>
      <c r="BS96" t="s" s="54">
        <f>IF($BO96-BS$108&gt;=0,"ok",IF($BO96-BS$108+$BN$109&gt;=0,"V1",IF($BO96-BS$108+$BN$110&gt;=0,"V2",IF($BO96-BS$108+$BN$111&gt;=0,"V3","A"))))</f>
        <v>65</v>
      </c>
      <c r="BT96" t="s" s="54">
        <f>IF($BO96-BT$108&gt;=0,"ok",IF($BO96-BT$108+$BN$109&gt;=0,"V1",IF($BO96-BT$108+$BN$110&gt;=0,"V2",IF($BO96-BT$108+$BN$111&gt;=0,"V3","A"))))</f>
        <v>65</v>
      </c>
      <c r="BU96" t="s" s="54">
        <f>IF($BO96-BU$108&gt;=0,"ok",IF($BO96-BU$108+$BN$109&gt;=0,"V1",IF($BO96-BU$108+$BN$110&gt;=0,"V2",IF($BO96-BU$108+$BN$111&gt;=0,"V3","A"))))</f>
        <v>65</v>
      </c>
      <c r="BV96" t="s" s="54">
        <f>IF($BO96-BV$108&gt;=0,"ok",IF($BO96-BV$108+$BN$109&gt;=0,"V1",IF($BO96-BV$108+$BN$110&gt;=0,"V2",IF($BO96-BV$108+$BN$111&gt;=0,"V3","A"))))</f>
        <v>65</v>
      </c>
      <c r="BW96" t="s" s="54">
        <f>IF($BO96-BW$108&gt;=0,"ok",IF($BO96-BW$108+$BN$109&gt;=0,"V1",IF($BO96-BW$108+$BN$110&gt;=0,"V2",IF($BO96-BW$108+$BN$111&gt;=0,"V3","A"))))</f>
        <v>65</v>
      </c>
      <c r="BX96" t="s" s="54">
        <f>IF($BO96-BX$108&gt;=0,"ok",IF($BO96-BX$108+$BN$109&gt;=0,"V1",IF($BO96-BX$108+$BN$110&gt;=0,"V2",IF($BO96-BX$108+$BN$111&gt;=0,"V3","A"))))</f>
        <v>65</v>
      </c>
      <c r="BY96" t="s" s="54">
        <f>IF($BO96-BY$108&gt;=0,"ok",IF($BO96-BY$108+$BN$109&gt;=0,"V1",IF($BO96-BY$108+$BN$110&gt;=0,"V2",IF($BO96-BY$108+$BN$111&gt;=0,"V3","A"))))</f>
        <v>65</v>
      </c>
      <c r="BZ96" t="s" s="54">
        <f>IF($BO96-BZ$108&gt;=0,"ok",IF($BO96-BZ$108+$BN$109&gt;=0,"V1",IF($BO96-BZ$108+$BN$110&gt;=0,"V2",IF($BO96-BZ$108+$BN$111&gt;=0,"V3","A"))))</f>
        <v>65</v>
      </c>
      <c r="CA96" t="s" s="54">
        <f>IF($BO96-CA$108&gt;=0,"ok",IF($BO96-CA$108+$BN$109&gt;=0,"V1",IF($BO96-CA$108+$BN$110&gt;=0,"V2",IF($BO96-CA$108+$BN$111&gt;=0,"V3","A"))))</f>
        <v>65</v>
      </c>
      <c r="CB96" t="s" s="54">
        <f>IF($BO96-CB$108&gt;=0,"ok",IF($BO96-CB$108+$BN$109&gt;=0,"V1",IF($BO96-CB$108+$BN$110&gt;=0,"V2",IF($BO96-CB$108+$BN$111&gt;=0,"V3","A"))))</f>
        <v>66</v>
      </c>
      <c r="CC96" t="s" s="54">
        <f>IF($BO96-CC$108&gt;=0,"ok",IF($BO96-CC$108+$BN$109&gt;=0,"V1",IF($BO96-CC$108+$BN$110&gt;=0,"V2",IF($BO96-CC$108+$BN$111&gt;=0,"V3","A"))))</f>
        <v>66</v>
      </c>
      <c r="CD96" t="s" s="54">
        <f>IF($BO96-CD$108&gt;=0,"ok",IF($BO96-CD$108+$BN$109&gt;=0,"V1",IF($BO96-CD$108+$BN$110&gt;=0,"V2",IF($BO96-CD$108+$BN$111&gt;=0,"V3","A"))))</f>
        <v>66</v>
      </c>
      <c r="CE96" t="s" s="54">
        <f>IF($BO96-CE$108&gt;=0,"ok",IF($BO96-CE$108+$BN$109&gt;=0,"V1",IF($BO96-CE$108+$BN$110&gt;=0,"V2",IF($BO96-CE$108+$BN$111&gt;=0,"V3","A"))))</f>
        <v>67</v>
      </c>
      <c r="CF96" t="s" s="54">
        <f>IF($BO96-CF$108&gt;=0,"ok",IF($BO96-CF$108+$BN$109&gt;=0,"V1",IF($BO96-CF$108+$BN$110&gt;=0,"V2",IF($BO96-CF$108+$BN$111&gt;=0,"V3","A"))))</f>
        <v>68</v>
      </c>
      <c r="CG96" t="s" s="54">
        <f>IF($BO96-CG$108&gt;=0,"ok",IF($BO96-CG$108+$BN$109&gt;=0,"V1",IF($BO96-CG$108+$BN$110&gt;=0,"V2",IF($BO96-CG$108+$BN$111&gt;=0,"V3","A"))))</f>
        <v>68</v>
      </c>
      <c r="CH96" t="s" s="54">
        <f>IF($BO96-CH$108&gt;=0,"ok",IF($BO96-CH$108+$BN$109&gt;=0,"V1",IF($BO96-CH$108+$BN$110&gt;=0,"V2",IF($BO96-CH$108+$BN$111&gt;=0,"V3","A"))))</f>
        <v>68</v>
      </c>
      <c r="CI96" t="s" s="55">
        <f>IF($BO96-CI$108&gt;=0,"ok",IF($BO96-CI$108+$BN$109&gt;=0,"V1",IF($BO96-CI$108+$BN$110&gt;=0,"V2",IF($BO96-CI$108+$BN$111&gt;=0,"V3","A"))))</f>
        <v>69</v>
      </c>
    </row>
    <row r="97" ht="15.95" customHeight="1">
      <c r="BK97" t="s" s="56">
        <v>81</v>
      </c>
      <c r="BL97" s="57">
        <v>260</v>
      </c>
      <c r="BM97" s="58">
        <f>BL97/$CP$115</f>
        <v>89.3814160404083</v>
      </c>
      <c r="BN97" s="58">
        <f>BL97/$CO$124</f>
        <v>26</v>
      </c>
      <c r="BO97" s="58">
        <f>BN97/2</f>
        <v>13</v>
      </c>
      <c r="BP97" t="s" s="59">
        <f>IF($BO97-BP$108&gt;=0,"ok",IF($BO97-BP$108+$BN$109&gt;=0,"V1",IF($BO97-BP$108+$BN$110&gt;=0,"V2",IF($BO97-BP$108+$BN$111&gt;=0,"V3","A"))))</f>
        <v>65</v>
      </c>
      <c r="BQ97" t="s" s="59">
        <f>IF($BO97-BQ$108&gt;=0,"ok",IF($BO97-BQ$108+$BN$109&gt;=0,"V1",IF($BO97-BQ$108+$BN$110&gt;=0,"V2",IF($BO97-BQ$108+$BN$111&gt;=0,"V3","A"))))</f>
        <v>65</v>
      </c>
      <c r="BR97" t="s" s="59">
        <f>IF($BO97-BR$108&gt;=0,"ok",IF($BO97-BR$108+$BN$109&gt;=0,"V1",IF($BO97-BR$108+$BN$110&gt;=0,"V2",IF($BO97-BR$108+$BN$111&gt;=0,"V3","A"))))</f>
        <v>65</v>
      </c>
      <c r="BS97" t="s" s="59">
        <f>IF($BO97-BS$108&gt;=0,"ok",IF($BO97-BS$108+$BN$109&gt;=0,"V1",IF($BO97-BS$108+$BN$110&gt;=0,"V2",IF($BO97-BS$108+$BN$111&gt;=0,"V3","A"))))</f>
        <v>65</v>
      </c>
      <c r="BT97" t="s" s="59">
        <f>IF($BO97-BT$108&gt;=0,"ok",IF($BO97-BT$108+$BN$109&gt;=0,"V1",IF($BO97-BT$108+$BN$110&gt;=0,"V2",IF($BO97-BT$108+$BN$111&gt;=0,"V3","A"))))</f>
        <v>65</v>
      </c>
      <c r="BU97" t="s" s="59">
        <f>IF($BO97-BU$108&gt;=0,"ok",IF($BO97-BU$108+$BN$109&gt;=0,"V1",IF($BO97-BU$108+$BN$110&gt;=0,"V2",IF($BO97-BU$108+$BN$111&gt;=0,"V3","A"))))</f>
        <v>65</v>
      </c>
      <c r="BV97" t="s" s="59">
        <f>IF($BO97-BV$108&gt;=0,"ok",IF($BO97-BV$108+$BN$109&gt;=0,"V1",IF($BO97-BV$108+$BN$110&gt;=0,"V2",IF($BO97-BV$108+$BN$111&gt;=0,"V3","A"))))</f>
        <v>65</v>
      </c>
      <c r="BW97" t="s" s="59">
        <f>IF($BO97-BW$108&gt;=0,"ok",IF($BO97-BW$108+$BN$109&gt;=0,"V1",IF($BO97-BW$108+$BN$110&gt;=0,"V2",IF($BO97-BW$108+$BN$111&gt;=0,"V3","A"))))</f>
        <v>65</v>
      </c>
      <c r="BX97" t="s" s="59">
        <f>IF($BO97-BX$108&gt;=0,"ok",IF($BO97-BX$108+$BN$109&gt;=0,"V1",IF($BO97-BX$108+$BN$110&gt;=0,"V2",IF($BO97-BX$108+$BN$111&gt;=0,"V3","A"))))</f>
        <v>65</v>
      </c>
      <c r="BY97" t="s" s="59">
        <f>IF($BO97-BY$108&gt;=0,"ok",IF($BO97-BY$108+$BN$109&gt;=0,"V1",IF($BO97-BY$108+$BN$110&gt;=0,"V2",IF($BO97-BY$108+$BN$111&gt;=0,"V3","A"))))</f>
        <v>65</v>
      </c>
      <c r="BZ97" t="s" s="59">
        <f>IF($BO97-BZ$108&gt;=0,"ok",IF($BO97-BZ$108+$BN$109&gt;=0,"V1",IF($BO97-BZ$108+$BN$110&gt;=0,"V2",IF($BO97-BZ$108+$BN$111&gt;=0,"V3","A"))))</f>
        <v>65</v>
      </c>
      <c r="CA97" t="s" s="59">
        <f>IF($BO97-CA$108&gt;=0,"ok",IF($BO97-CA$108+$BN$109&gt;=0,"V1",IF($BO97-CA$108+$BN$110&gt;=0,"V2",IF($BO97-CA$108+$BN$111&gt;=0,"V3","A"))))</f>
        <v>65</v>
      </c>
      <c r="CB97" t="s" s="59">
        <f>IF($BO97-CB$108&gt;=0,"ok",IF($BO97-CB$108+$BN$109&gt;=0,"V1",IF($BO97-CB$108+$BN$110&gt;=0,"V2",IF($BO97-CB$108+$BN$111&gt;=0,"V3","A"))))</f>
        <v>66</v>
      </c>
      <c r="CC97" t="s" s="59">
        <f>IF($BO97-CC$108&gt;=0,"ok",IF($BO97-CC$108+$BN$109&gt;=0,"V1",IF($BO97-CC$108+$BN$110&gt;=0,"V2",IF($BO97-CC$108+$BN$111&gt;=0,"V3","A"))))</f>
        <v>66</v>
      </c>
      <c r="CD97" t="s" s="59">
        <f>IF($BO97-CD$108&gt;=0,"ok",IF($BO97-CD$108+$BN$109&gt;=0,"V1",IF($BO97-CD$108+$BN$110&gt;=0,"V2",IF($BO97-CD$108+$BN$111&gt;=0,"V3","A"))))</f>
        <v>66</v>
      </c>
      <c r="CE97" t="s" s="59">
        <f>IF($BO97-CE$108&gt;=0,"ok",IF($BO97-CE$108+$BN$109&gt;=0,"V1",IF($BO97-CE$108+$BN$110&gt;=0,"V2",IF($BO97-CE$108+$BN$111&gt;=0,"V3","A"))))</f>
        <v>67</v>
      </c>
      <c r="CF97" t="s" s="59">
        <f>IF($BO97-CF$108&gt;=0,"ok",IF($BO97-CF$108+$BN$109&gt;=0,"V1",IF($BO97-CF$108+$BN$110&gt;=0,"V2",IF($BO97-CF$108+$BN$111&gt;=0,"V3","A"))))</f>
        <v>68</v>
      </c>
      <c r="CG97" t="s" s="59">
        <f>IF($BO97-CG$108&gt;=0,"ok",IF($BO97-CG$108+$BN$109&gt;=0,"V1",IF($BO97-CG$108+$BN$110&gt;=0,"V2",IF($BO97-CG$108+$BN$111&gt;=0,"V3","A"))))</f>
        <v>68</v>
      </c>
      <c r="CH97" t="s" s="59">
        <f>IF($BO97-CH$108&gt;=0,"ok",IF($BO97-CH$108+$BN$109&gt;=0,"V1",IF($BO97-CH$108+$BN$110&gt;=0,"V2",IF($BO97-CH$108+$BN$111&gt;=0,"V3","A"))))</f>
        <v>68</v>
      </c>
      <c r="CI97" t="s" s="60">
        <f>IF($BO97-CI$108&gt;=0,"ok",IF($BO97-CI$108+$BN$109&gt;=0,"V1",IF($BO97-CI$108+$BN$110&gt;=0,"V2",IF($BO97-CI$108+$BN$111&gt;=0,"V3","A"))))</f>
        <v>69</v>
      </c>
    </row>
    <row r="98" ht="15.95" customHeight="1">
      <c r="BK98" t="s" s="56">
        <v>82</v>
      </c>
      <c r="BL98" s="61">
        <v>260</v>
      </c>
      <c r="BM98" s="53">
        <f>BL98/$CP$115</f>
        <v>89.3814160404083</v>
      </c>
      <c r="BN98" s="53">
        <f>BL98/$CO$124</f>
        <v>26</v>
      </c>
      <c r="BO98" s="53">
        <f>BN98/2</f>
        <v>13</v>
      </c>
      <c r="BP98" t="s" s="54">
        <f>IF($BO98-BP$108&gt;=0,"ok",IF($BO98-BP$108+$BN$109&gt;=0,"V1",IF($BO98-BP$108+$BN$110&gt;=0,"V2",IF($BO98-BP$108+$BN$111&gt;=0,"V3","A"))))</f>
        <v>65</v>
      </c>
      <c r="BQ98" t="s" s="54">
        <f>IF($BO98-BQ$108&gt;=0,"ok",IF($BO98-BQ$108+$BN$109&gt;=0,"V1",IF($BO98-BQ$108+$BN$110&gt;=0,"V2",IF($BO98-BQ$108+$BN$111&gt;=0,"V3","A"))))</f>
        <v>65</v>
      </c>
      <c r="BR98" t="s" s="54">
        <f>IF($BO98-BR$108&gt;=0,"ok",IF($BO98-BR$108+$BN$109&gt;=0,"V1",IF($BO98-BR$108+$BN$110&gt;=0,"V2",IF($BO98-BR$108+$BN$111&gt;=0,"V3","A"))))</f>
        <v>65</v>
      </c>
      <c r="BS98" t="s" s="54">
        <f>IF($BO98-BS$108&gt;=0,"ok",IF($BO98-BS$108+$BN$109&gt;=0,"V1",IF($BO98-BS$108+$BN$110&gt;=0,"V2",IF($BO98-BS$108+$BN$111&gt;=0,"V3","A"))))</f>
        <v>65</v>
      </c>
      <c r="BT98" t="s" s="54">
        <f>IF($BO98-BT$108&gt;=0,"ok",IF($BO98-BT$108+$BN$109&gt;=0,"V1",IF($BO98-BT$108+$BN$110&gt;=0,"V2",IF($BO98-BT$108+$BN$111&gt;=0,"V3","A"))))</f>
        <v>65</v>
      </c>
      <c r="BU98" t="s" s="54">
        <f>IF($BO98-BU$108&gt;=0,"ok",IF($BO98-BU$108+$BN$109&gt;=0,"V1",IF($BO98-BU$108+$BN$110&gt;=0,"V2",IF($BO98-BU$108+$BN$111&gt;=0,"V3","A"))))</f>
        <v>65</v>
      </c>
      <c r="BV98" t="s" s="54">
        <f>IF($BO98-BV$108&gt;=0,"ok",IF($BO98-BV$108+$BN$109&gt;=0,"V1",IF($BO98-BV$108+$BN$110&gt;=0,"V2",IF($BO98-BV$108+$BN$111&gt;=0,"V3","A"))))</f>
        <v>65</v>
      </c>
      <c r="BW98" t="s" s="54">
        <f>IF($BO98-BW$108&gt;=0,"ok",IF($BO98-BW$108+$BN$109&gt;=0,"V1",IF($BO98-BW$108+$BN$110&gt;=0,"V2",IF($BO98-BW$108+$BN$111&gt;=0,"V3","A"))))</f>
        <v>65</v>
      </c>
      <c r="BX98" t="s" s="54">
        <f>IF($BO98-BX$108&gt;=0,"ok",IF($BO98-BX$108+$BN$109&gt;=0,"V1",IF($BO98-BX$108+$BN$110&gt;=0,"V2",IF($BO98-BX$108+$BN$111&gt;=0,"V3","A"))))</f>
        <v>65</v>
      </c>
      <c r="BY98" t="s" s="54">
        <f>IF($BO98-BY$108&gt;=0,"ok",IF($BO98-BY$108+$BN$109&gt;=0,"V1",IF($BO98-BY$108+$BN$110&gt;=0,"V2",IF($BO98-BY$108+$BN$111&gt;=0,"V3","A"))))</f>
        <v>65</v>
      </c>
      <c r="BZ98" t="s" s="54">
        <f>IF($BO98-BZ$108&gt;=0,"ok",IF($BO98-BZ$108+$BN$109&gt;=0,"V1",IF($BO98-BZ$108+$BN$110&gt;=0,"V2",IF($BO98-BZ$108+$BN$111&gt;=0,"V3","A"))))</f>
        <v>65</v>
      </c>
      <c r="CA98" t="s" s="54">
        <f>IF($BO98-CA$108&gt;=0,"ok",IF($BO98-CA$108+$BN$109&gt;=0,"V1",IF($BO98-CA$108+$BN$110&gt;=0,"V2",IF($BO98-CA$108+$BN$111&gt;=0,"V3","A"))))</f>
        <v>65</v>
      </c>
      <c r="CB98" t="s" s="54">
        <f>IF($BO98-CB$108&gt;=0,"ok",IF($BO98-CB$108+$BN$109&gt;=0,"V1",IF($BO98-CB$108+$BN$110&gt;=0,"V2",IF($BO98-CB$108+$BN$111&gt;=0,"V3","A"))))</f>
        <v>66</v>
      </c>
      <c r="CC98" t="s" s="54">
        <f>IF($BO98-CC$108&gt;=0,"ok",IF($BO98-CC$108+$BN$109&gt;=0,"V1",IF($BO98-CC$108+$BN$110&gt;=0,"V2",IF($BO98-CC$108+$BN$111&gt;=0,"V3","A"))))</f>
        <v>66</v>
      </c>
      <c r="CD98" t="s" s="54">
        <f>IF($BO98-CD$108&gt;=0,"ok",IF($BO98-CD$108+$BN$109&gt;=0,"V1",IF($BO98-CD$108+$BN$110&gt;=0,"V2",IF($BO98-CD$108+$BN$111&gt;=0,"V3","A"))))</f>
        <v>66</v>
      </c>
      <c r="CE98" t="s" s="54">
        <f>IF($BO98-CE$108&gt;=0,"ok",IF($BO98-CE$108+$BN$109&gt;=0,"V1",IF($BO98-CE$108+$BN$110&gt;=0,"V2",IF($BO98-CE$108+$BN$111&gt;=0,"V3","A"))))</f>
        <v>67</v>
      </c>
      <c r="CF98" t="s" s="54">
        <f>IF($BO98-CF$108&gt;=0,"ok",IF($BO98-CF$108+$BN$109&gt;=0,"V1",IF($BO98-CF$108+$BN$110&gt;=0,"V2",IF($BO98-CF$108+$BN$111&gt;=0,"V3","A"))))</f>
        <v>68</v>
      </c>
      <c r="CG98" t="s" s="54">
        <f>IF($BO98-CG$108&gt;=0,"ok",IF($BO98-CG$108+$BN$109&gt;=0,"V1",IF($BO98-CG$108+$BN$110&gt;=0,"V2",IF($BO98-CG$108+$BN$111&gt;=0,"V3","A"))))</f>
        <v>68</v>
      </c>
      <c r="CH98" t="s" s="54">
        <f>IF($BO98-CH$108&gt;=0,"ok",IF($BO98-CH$108+$BN$109&gt;=0,"V1",IF($BO98-CH$108+$BN$110&gt;=0,"V2",IF($BO98-CH$108+$BN$111&gt;=0,"V3","A"))))</f>
        <v>68</v>
      </c>
      <c r="CI98" t="s" s="55">
        <f>IF($BO98-CI$108&gt;=0,"ok",IF($BO98-CI$108+$BN$109&gt;=0,"V1",IF($BO98-CI$108+$BN$110&gt;=0,"V2",IF($BO98-CI$108+$BN$111&gt;=0,"V3","A"))))</f>
        <v>69</v>
      </c>
    </row>
    <row r="99" ht="15.95" customHeight="1">
      <c r="BK99" t="s" s="56">
        <v>83</v>
      </c>
      <c r="BL99" s="57">
        <v>260</v>
      </c>
      <c r="BM99" s="58">
        <f>BL99/$CP$115</f>
        <v>89.3814160404083</v>
      </c>
      <c r="BN99" s="58">
        <f>BL99/$CO$124</f>
        <v>26</v>
      </c>
      <c r="BO99" s="58">
        <f>BN99/2</f>
        <v>13</v>
      </c>
      <c r="BP99" t="s" s="59">
        <f>IF($BO99-BP$108&gt;=0,"ok",IF($BO99-BP$108+$BN$109&gt;=0,"V1",IF($BO99-BP$108+$BN$110&gt;=0,"V2",IF($BO99-BP$108+$BN$111&gt;=0,"V3","A"))))</f>
        <v>65</v>
      </c>
      <c r="BQ99" t="s" s="59">
        <f>IF($BO99-BQ$108&gt;=0,"ok",IF($BO99-BQ$108+$BN$109&gt;=0,"V1",IF($BO99-BQ$108+$BN$110&gt;=0,"V2",IF($BO99-BQ$108+$BN$111&gt;=0,"V3","A"))))</f>
        <v>65</v>
      </c>
      <c r="BR99" t="s" s="59">
        <f>IF($BO99-BR$108&gt;=0,"ok",IF($BO99-BR$108+$BN$109&gt;=0,"V1",IF($BO99-BR$108+$BN$110&gt;=0,"V2",IF($BO99-BR$108+$BN$111&gt;=0,"V3","A"))))</f>
        <v>65</v>
      </c>
      <c r="BS99" t="s" s="59">
        <f>IF($BO99-BS$108&gt;=0,"ok",IF($BO99-BS$108+$BN$109&gt;=0,"V1",IF($BO99-BS$108+$BN$110&gt;=0,"V2",IF($BO99-BS$108+$BN$111&gt;=0,"V3","A"))))</f>
        <v>65</v>
      </c>
      <c r="BT99" t="s" s="59">
        <f>IF($BO99-BT$108&gt;=0,"ok",IF($BO99-BT$108+$BN$109&gt;=0,"V1",IF($BO99-BT$108+$BN$110&gt;=0,"V2",IF($BO99-BT$108+$BN$111&gt;=0,"V3","A"))))</f>
        <v>65</v>
      </c>
      <c r="BU99" t="s" s="59">
        <f>IF($BO99-BU$108&gt;=0,"ok",IF($BO99-BU$108+$BN$109&gt;=0,"V1",IF($BO99-BU$108+$BN$110&gt;=0,"V2",IF($BO99-BU$108+$BN$111&gt;=0,"V3","A"))))</f>
        <v>65</v>
      </c>
      <c r="BV99" t="s" s="59">
        <f>IF($BO99-BV$108&gt;=0,"ok",IF($BO99-BV$108+$BN$109&gt;=0,"V1",IF($BO99-BV$108+$BN$110&gt;=0,"V2",IF($BO99-BV$108+$BN$111&gt;=0,"V3","A"))))</f>
        <v>65</v>
      </c>
      <c r="BW99" t="s" s="59">
        <f>IF($BO99-BW$108&gt;=0,"ok",IF($BO99-BW$108+$BN$109&gt;=0,"V1",IF($BO99-BW$108+$BN$110&gt;=0,"V2",IF($BO99-BW$108+$BN$111&gt;=0,"V3","A"))))</f>
        <v>65</v>
      </c>
      <c r="BX99" t="s" s="59">
        <f>IF($BO99-BX$108&gt;=0,"ok",IF($BO99-BX$108+$BN$109&gt;=0,"V1",IF($BO99-BX$108+$BN$110&gt;=0,"V2",IF($BO99-BX$108+$BN$111&gt;=0,"V3","A"))))</f>
        <v>65</v>
      </c>
      <c r="BY99" t="s" s="59">
        <f>IF($BO99-BY$108&gt;=0,"ok",IF($BO99-BY$108+$BN$109&gt;=0,"V1",IF($BO99-BY$108+$BN$110&gt;=0,"V2",IF($BO99-BY$108+$BN$111&gt;=0,"V3","A"))))</f>
        <v>65</v>
      </c>
      <c r="BZ99" t="s" s="59">
        <f>IF($BO99-BZ$108&gt;=0,"ok",IF($BO99-BZ$108+$BN$109&gt;=0,"V1",IF($BO99-BZ$108+$BN$110&gt;=0,"V2",IF($BO99-BZ$108+$BN$111&gt;=0,"V3","A"))))</f>
        <v>65</v>
      </c>
      <c r="CA99" t="s" s="59">
        <f>IF($BO99-CA$108&gt;=0,"ok",IF($BO99-CA$108+$BN$109&gt;=0,"V1",IF($BO99-CA$108+$BN$110&gt;=0,"V2",IF($BO99-CA$108+$BN$111&gt;=0,"V3","A"))))</f>
        <v>65</v>
      </c>
      <c r="CB99" t="s" s="59">
        <f>IF($BO99-CB$108&gt;=0,"ok",IF($BO99-CB$108+$BN$109&gt;=0,"V1",IF($BO99-CB$108+$BN$110&gt;=0,"V2",IF($BO99-CB$108+$BN$111&gt;=0,"V3","A"))))</f>
        <v>66</v>
      </c>
      <c r="CC99" t="s" s="59">
        <f>IF($BO99-CC$108&gt;=0,"ok",IF($BO99-CC$108+$BN$109&gt;=0,"V1",IF($BO99-CC$108+$BN$110&gt;=0,"V2",IF($BO99-CC$108+$BN$111&gt;=0,"V3","A"))))</f>
        <v>66</v>
      </c>
      <c r="CD99" t="s" s="59">
        <f>IF($BO99-CD$108&gt;=0,"ok",IF($BO99-CD$108+$BN$109&gt;=0,"V1",IF($BO99-CD$108+$BN$110&gt;=0,"V2",IF($BO99-CD$108+$BN$111&gt;=0,"V3","A"))))</f>
        <v>66</v>
      </c>
      <c r="CE99" t="s" s="59">
        <f>IF($BO99-CE$108&gt;=0,"ok",IF($BO99-CE$108+$BN$109&gt;=0,"V1",IF($BO99-CE$108+$BN$110&gt;=0,"V2",IF($BO99-CE$108+$BN$111&gt;=0,"V3","A"))))</f>
        <v>67</v>
      </c>
      <c r="CF99" t="s" s="59">
        <f>IF($BO99-CF$108&gt;=0,"ok",IF($BO99-CF$108+$BN$109&gt;=0,"V1",IF($BO99-CF$108+$BN$110&gt;=0,"V2",IF($BO99-CF$108+$BN$111&gt;=0,"V3","A"))))</f>
        <v>68</v>
      </c>
      <c r="CG99" t="s" s="59">
        <f>IF($BO99-CG$108&gt;=0,"ok",IF($BO99-CG$108+$BN$109&gt;=0,"V1",IF($BO99-CG$108+$BN$110&gt;=0,"V2",IF($BO99-CG$108+$BN$111&gt;=0,"V3","A"))))</f>
        <v>68</v>
      </c>
      <c r="CH99" t="s" s="59">
        <f>IF($BO99-CH$108&gt;=0,"ok",IF($BO99-CH$108+$BN$109&gt;=0,"V1",IF($BO99-CH$108+$BN$110&gt;=0,"V2",IF($BO99-CH$108+$BN$111&gt;=0,"V3","A"))))</f>
        <v>68</v>
      </c>
      <c r="CI99" t="s" s="60">
        <f>IF($BO99-CI$108&gt;=0,"ok",IF($BO99-CI$108+$BN$109&gt;=0,"V1",IF($BO99-CI$108+$BN$110&gt;=0,"V2",IF($BO99-CI$108+$BN$111&gt;=0,"V3","A"))))</f>
        <v>69</v>
      </c>
    </row>
    <row r="100" ht="15.95" customHeight="1">
      <c r="BK100" t="s" s="56">
        <v>84</v>
      </c>
      <c r="BL100" s="61">
        <v>260</v>
      </c>
      <c r="BM100" s="53">
        <f>BL100/$CP$115</f>
        <v>89.3814160404083</v>
      </c>
      <c r="BN100" s="53">
        <f>BL100/$CO$124</f>
        <v>26</v>
      </c>
      <c r="BO100" s="53">
        <f>BN100/2</f>
        <v>13</v>
      </c>
      <c r="BP100" t="s" s="54">
        <f>IF($BO100-BP$108&gt;=0,"ok",IF($BO100-BP$108+$BN$109&gt;=0,"V1",IF($BO100-BP$108+$BN$110&gt;=0,"V2",IF($BO100-BP$108+$BN$111&gt;=0,"V3","A"))))</f>
        <v>65</v>
      </c>
      <c r="BQ100" t="s" s="54">
        <f>IF($BO100-BQ$108&gt;=0,"ok",IF($BO100-BQ$108+$BN$109&gt;=0,"V1",IF($BO100-BQ$108+$BN$110&gt;=0,"V2",IF($BO100-BQ$108+$BN$111&gt;=0,"V3","A"))))</f>
        <v>65</v>
      </c>
      <c r="BR100" t="s" s="54">
        <f>IF($BO100-BR$108&gt;=0,"ok",IF($BO100-BR$108+$BN$109&gt;=0,"V1",IF($BO100-BR$108+$BN$110&gt;=0,"V2",IF($BO100-BR$108+$BN$111&gt;=0,"V3","A"))))</f>
        <v>65</v>
      </c>
      <c r="BS100" t="s" s="54">
        <f>IF($BO100-BS$108&gt;=0,"ok",IF($BO100-BS$108+$BN$109&gt;=0,"V1",IF($BO100-BS$108+$BN$110&gt;=0,"V2",IF($BO100-BS$108+$BN$111&gt;=0,"V3","A"))))</f>
        <v>65</v>
      </c>
      <c r="BT100" t="s" s="54">
        <f>IF($BO100-BT$108&gt;=0,"ok",IF($BO100-BT$108+$BN$109&gt;=0,"V1",IF($BO100-BT$108+$BN$110&gt;=0,"V2",IF($BO100-BT$108+$BN$111&gt;=0,"V3","A"))))</f>
        <v>65</v>
      </c>
      <c r="BU100" t="s" s="54">
        <f>IF($BO100-BU$108&gt;=0,"ok",IF($BO100-BU$108+$BN$109&gt;=0,"V1",IF($BO100-BU$108+$BN$110&gt;=0,"V2",IF($BO100-BU$108+$BN$111&gt;=0,"V3","A"))))</f>
        <v>65</v>
      </c>
      <c r="BV100" t="s" s="54">
        <f>IF($BO100-BV$108&gt;=0,"ok",IF($BO100-BV$108+$BN$109&gt;=0,"V1",IF($BO100-BV$108+$BN$110&gt;=0,"V2",IF($BO100-BV$108+$BN$111&gt;=0,"V3","A"))))</f>
        <v>65</v>
      </c>
      <c r="BW100" t="s" s="54">
        <f>IF($BO100-BW$108&gt;=0,"ok",IF($BO100-BW$108+$BN$109&gt;=0,"V1",IF($BO100-BW$108+$BN$110&gt;=0,"V2",IF($BO100-BW$108+$BN$111&gt;=0,"V3","A"))))</f>
        <v>65</v>
      </c>
      <c r="BX100" t="s" s="54">
        <f>IF($BO100-BX$108&gt;=0,"ok",IF($BO100-BX$108+$BN$109&gt;=0,"V1",IF($BO100-BX$108+$BN$110&gt;=0,"V2",IF($BO100-BX$108+$BN$111&gt;=0,"V3","A"))))</f>
        <v>65</v>
      </c>
      <c r="BY100" t="s" s="54">
        <f>IF($BO100-BY$108&gt;=0,"ok",IF($BO100-BY$108+$BN$109&gt;=0,"V1",IF($BO100-BY$108+$BN$110&gt;=0,"V2",IF($BO100-BY$108+$BN$111&gt;=0,"V3","A"))))</f>
        <v>65</v>
      </c>
      <c r="BZ100" t="s" s="54">
        <f>IF($BO100-BZ$108&gt;=0,"ok",IF($BO100-BZ$108+$BN$109&gt;=0,"V1",IF($BO100-BZ$108+$BN$110&gt;=0,"V2",IF($BO100-BZ$108+$BN$111&gt;=0,"V3","A"))))</f>
        <v>65</v>
      </c>
      <c r="CA100" t="s" s="54">
        <f>IF($BO100-CA$108&gt;=0,"ok",IF($BO100-CA$108+$BN$109&gt;=0,"V1",IF($BO100-CA$108+$BN$110&gt;=0,"V2",IF($BO100-CA$108+$BN$111&gt;=0,"V3","A"))))</f>
        <v>65</v>
      </c>
      <c r="CB100" t="s" s="54">
        <f>IF($BO100-CB$108&gt;=0,"ok",IF($BO100-CB$108+$BN$109&gt;=0,"V1",IF($BO100-CB$108+$BN$110&gt;=0,"V2",IF($BO100-CB$108+$BN$111&gt;=0,"V3","A"))))</f>
        <v>66</v>
      </c>
      <c r="CC100" t="s" s="54">
        <f>IF($BO100-CC$108&gt;=0,"ok",IF($BO100-CC$108+$BN$109&gt;=0,"V1",IF($BO100-CC$108+$BN$110&gt;=0,"V2",IF($BO100-CC$108+$BN$111&gt;=0,"V3","A"))))</f>
        <v>66</v>
      </c>
      <c r="CD100" t="s" s="54">
        <f>IF($BO100-CD$108&gt;=0,"ok",IF($BO100-CD$108+$BN$109&gt;=0,"V1",IF($BO100-CD$108+$BN$110&gt;=0,"V2",IF($BO100-CD$108+$BN$111&gt;=0,"V3","A"))))</f>
        <v>66</v>
      </c>
      <c r="CE100" t="s" s="54">
        <f>IF($BO100-CE$108&gt;=0,"ok",IF($BO100-CE$108+$BN$109&gt;=0,"V1",IF($BO100-CE$108+$BN$110&gt;=0,"V2",IF($BO100-CE$108+$BN$111&gt;=0,"V3","A"))))</f>
        <v>67</v>
      </c>
      <c r="CF100" t="s" s="54">
        <f>IF($BO100-CF$108&gt;=0,"ok",IF($BO100-CF$108+$BN$109&gt;=0,"V1",IF($BO100-CF$108+$BN$110&gt;=0,"V2",IF($BO100-CF$108+$BN$111&gt;=0,"V3","A"))))</f>
        <v>68</v>
      </c>
      <c r="CG100" t="s" s="54">
        <f>IF($BO100-CG$108&gt;=0,"ok",IF($BO100-CG$108+$BN$109&gt;=0,"V1",IF($BO100-CG$108+$BN$110&gt;=0,"V2",IF($BO100-CG$108+$BN$111&gt;=0,"V3","A"))))</f>
        <v>68</v>
      </c>
      <c r="CH100" t="s" s="54">
        <f>IF($BO100-CH$108&gt;=0,"ok",IF($BO100-CH$108+$BN$109&gt;=0,"V1",IF($BO100-CH$108+$BN$110&gt;=0,"V2",IF($BO100-CH$108+$BN$111&gt;=0,"V3","A"))))</f>
        <v>68</v>
      </c>
      <c r="CI100" t="s" s="55">
        <f>IF($BO100-CI$108&gt;=0,"ok",IF($BO100-CI$108+$BN$109&gt;=0,"V1",IF($BO100-CI$108+$BN$110&gt;=0,"V2",IF($BO100-CI$108+$BN$111&gt;=0,"V3","A"))))</f>
        <v>69</v>
      </c>
    </row>
    <row r="101" ht="15.95" customHeight="1">
      <c r="BK101" t="s" s="56">
        <v>85</v>
      </c>
      <c r="BL101" s="57">
        <v>250</v>
      </c>
      <c r="BM101" s="58">
        <f>BL101/$CP$115</f>
        <v>85.9436692696234</v>
      </c>
      <c r="BN101" s="58">
        <f>BL101/$CO$124</f>
        <v>25</v>
      </c>
      <c r="BO101" s="58">
        <f>BN101/2</f>
        <v>12.5</v>
      </c>
      <c r="BP101" t="s" s="59">
        <f>IF($BO101-BP$108&gt;=0,"ok",IF($BO101-BP$108+$BN$109&gt;=0,"V1",IF($BO101-BP$108+$BN$110&gt;=0,"V2",IF($BO101-BP$108+$BN$111&gt;=0,"V3","A"))))</f>
        <v>65</v>
      </c>
      <c r="BQ101" t="s" s="59">
        <f>IF($BO101-BQ$108&gt;=0,"ok",IF($BO101-BQ$108+$BN$109&gt;=0,"V1",IF($BO101-BQ$108+$BN$110&gt;=0,"V2",IF($BO101-BQ$108+$BN$111&gt;=0,"V3","A"))))</f>
        <v>65</v>
      </c>
      <c r="BR101" t="s" s="59">
        <f>IF($BO101-BR$108&gt;=0,"ok",IF($BO101-BR$108+$BN$109&gt;=0,"V1",IF($BO101-BR$108+$BN$110&gt;=0,"V2",IF($BO101-BR$108+$BN$111&gt;=0,"V3","A"))))</f>
        <v>65</v>
      </c>
      <c r="BS101" t="s" s="59">
        <f>IF($BO101-BS$108&gt;=0,"ok",IF($BO101-BS$108+$BN$109&gt;=0,"V1",IF($BO101-BS$108+$BN$110&gt;=0,"V2",IF($BO101-BS$108+$BN$111&gt;=0,"V3","A"))))</f>
        <v>65</v>
      </c>
      <c r="BT101" t="s" s="59">
        <f>IF($BO101-BT$108&gt;=0,"ok",IF($BO101-BT$108+$BN$109&gt;=0,"V1",IF($BO101-BT$108+$BN$110&gt;=0,"V2",IF($BO101-BT$108+$BN$111&gt;=0,"V3","A"))))</f>
        <v>65</v>
      </c>
      <c r="BU101" t="s" s="59">
        <f>IF($BO101-BU$108&gt;=0,"ok",IF($BO101-BU$108+$BN$109&gt;=0,"V1",IF($BO101-BU$108+$BN$110&gt;=0,"V2",IF($BO101-BU$108+$BN$111&gt;=0,"V3","A"))))</f>
        <v>65</v>
      </c>
      <c r="BV101" t="s" s="59">
        <f>IF($BO101-BV$108&gt;=0,"ok",IF($BO101-BV$108+$BN$109&gt;=0,"V1",IF($BO101-BV$108+$BN$110&gt;=0,"V2",IF($BO101-BV$108+$BN$111&gt;=0,"V3","A"))))</f>
        <v>65</v>
      </c>
      <c r="BW101" t="s" s="59">
        <f>IF($BO101-BW$108&gt;=0,"ok",IF($BO101-BW$108+$BN$109&gt;=0,"V1",IF($BO101-BW$108+$BN$110&gt;=0,"V2",IF($BO101-BW$108+$BN$111&gt;=0,"V3","A"))))</f>
        <v>65</v>
      </c>
      <c r="BX101" t="s" s="59">
        <f>IF($BO101-BX$108&gt;=0,"ok",IF($BO101-BX$108+$BN$109&gt;=0,"V1",IF($BO101-BX$108+$BN$110&gt;=0,"V2",IF($BO101-BX$108+$BN$111&gt;=0,"V3","A"))))</f>
        <v>65</v>
      </c>
      <c r="BY101" t="s" s="59">
        <f>IF($BO101-BY$108&gt;=0,"ok",IF($BO101-BY$108+$BN$109&gt;=0,"V1",IF($BO101-BY$108+$BN$110&gt;=0,"V2",IF($BO101-BY$108+$BN$111&gt;=0,"V3","A"))))</f>
        <v>65</v>
      </c>
      <c r="BZ101" t="s" s="59">
        <f>IF($BO101-BZ$108&gt;=0,"ok",IF($BO101-BZ$108+$BN$109&gt;=0,"V1",IF($BO101-BZ$108+$BN$110&gt;=0,"V2",IF($BO101-BZ$108+$BN$111&gt;=0,"V3","A"))))</f>
        <v>65</v>
      </c>
      <c r="CA101" t="s" s="59">
        <f>IF($BO101-CA$108&gt;=0,"ok",IF($BO101-CA$108+$BN$109&gt;=0,"V1",IF($BO101-CA$108+$BN$110&gt;=0,"V2",IF($BO101-CA$108+$BN$111&gt;=0,"V3","A"))))</f>
        <v>65</v>
      </c>
      <c r="CB101" t="s" s="59">
        <f>IF($BO101-CB$108&gt;=0,"ok",IF($BO101-CB$108+$BN$109&gt;=0,"V1",IF($BO101-CB$108+$BN$110&gt;=0,"V2",IF($BO101-CB$108+$BN$111&gt;=0,"V3","A"))))</f>
        <v>66</v>
      </c>
      <c r="CC101" t="s" s="59">
        <f>IF($BO101-CC$108&gt;=0,"ok",IF($BO101-CC$108+$BN$109&gt;=0,"V1",IF($BO101-CC$108+$BN$110&gt;=0,"V2",IF($BO101-CC$108+$BN$111&gt;=0,"V3","A"))))</f>
        <v>66</v>
      </c>
      <c r="CD101" t="s" s="59">
        <f>IF($BO101-CD$108&gt;=0,"ok",IF($BO101-CD$108+$BN$109&gt;=0,"V1",IF($BO101-CD$108+$BN$110&gt;=0,"V2",IF($BO101-CD$108+$BN$111&gt;=0,"V3","A"))))</f>
        <v>66</v>
      </c>
      <c r="CE101" t="s" s="59">
        <f>IF($BO101-CE$108&gt;=0,"ok",IF($BO101-CE$108+$BN$109&gt;=0,"V1",IF($BO101-CE$108+$BN$110&gt;=0,"V2",IF($BO101-CE$108+$BN$111&gt;=0,"V3","A"))))</f>
        <v>67</v>
      </c>
      <c r="CF101" t="s" s="59">
        <f>IF($BO101-CF$108&gt;=0,"ok",IF($BO101-CF$108+$BN$109&gt;=0,"V1",IF($BO101-CF$108+$BN$110&gt;=0,"V2",IF($BO101-CF$108+$BN$111&gt;=0,"V3","A"))))</f>
        <v>68</v>
      </c>
      <c r="CG101" t="s" s="59">
        <f>IF($BO101-CG$108&gt;=0,"ok",IF($BO101-CG$108+$BN$109&gt;=0,"V1",IF($BO101-CG$108+$BN$110&gt;=0,"V2",IF($BO101-CG$108+$BN$111&gt;=0,"V3","A"))))</f>
        <v>68</v>
      </c>
      <c r="CH101" t="s" s="59">
        <f>IF($BO101-CH$108&gt;=0,"ok",IF($BO101-CH$108+$BN$109&gt;=0,"V1",IF($BO101-CH$108+$BN$110&gt;=0,"V2",IF($BO101-CH$108+$BN$111&gt;=0,"V3","A"))))</f>
        <v>68</v>
      </c>
      <c r="CI101" t="s" s="60">
        <f>IF($BO101-CI$108&gt;=0,"ok",IF($BO101-CI$108+$BN$109&gt;=0,"V1",IF($BO101-CI$108+$BN$110&gt;=0,"V2",IF($BO101-CI$108+$BN$111&gt;=0,"V3","A"))))</f>
        <v>69</v>
      </c>
    </row>
    <row r="102" ht="15.95" customHeight="1">
      <c r="BK102" t="s" s="56">
        <v>86</v>
      </c>
      <c r="BL102" s="61">
        <v>250</v>
      </c>
      <c r="BM102" s="53">
        <f>BL102/$CP$115</f>
        <v>85.9436692696234</v>
      </c>
      <c r="BN102" s="53">
        <f>BL102/$CO$124</f>
        <v>25</v>
      </c>
      <c r="BO102" s="53">
        <f>BN102/2</f>
        <v>12.5</v>
      </c>
      <c r="BP102" t="s" s="54">
        <f>IF($BO102-BP$108&gt;=0,"ok",IF($BO102-BP$108+$BN$109&gt;=0,"V1",IF($BO102-BP$108+$BN$110&gt;=0,"V2",IF($BO102-BP$108+$BN$111&gt;=0,"V3","A"))))</f>
        <v>65</v>
      </c>
      <c r="BQ102" t="s" s="54">
        <f>IF($BO102-BQ$108&gt;=0,"ok",IF($BO102-BQ$108+$BN$109&gt;=0,"V1",IF($BO102-BQ$108+$BN$110&gt;=0,"V2",IF($BO102-BQ$108+$BN$111&gt;=0,"V3","A"))))</f>
        <v>65</v>
      </c>
      <c r="BR102" t="s" s="54">
        <f>IF($BO102-BR$108&gt;=0,"ok",IF($BO102-BR$108+$BN$109&gt;=0,"V1",IF($BO102-BR$108+$BN$110&gt;=0,"V2",IF($BO102-BR$108+$BN$111&gt;=0,"V3","A"))))</f>
        <v>65</v>
      </c>
      <c r="BS102" t="s" s="54">
        <f>IF($BO102-BS$108&gt;=0,"ok",IF($BO102-BS$108+$BN$109&gt;=0,"V1",IF($BO102-BS$108+$BN$110&gt;=0,"V2",IF($BO102-BS$108+$BN$111&gt;=0,"V3","A"))))</f>
        <v>65</v>
      </c>
      <c r="BT102" t="s" s="54">
        <f>IF($BO102-BT$108&gt;=0,"ok",IF($BO102-BT$108+$BN$109&gt;=0,"V1",IF($BO102-BT$108+$BN$110&gt;=0,"V2",IF($BO102-BT$108+$BN$111&gt;=0,"V3","A"))))</f>
        <v>65</v>
      </c>
      <c r="BU102" t="s" s="54">
        <f>IF($BO102-BU$108&gt;=0,"ok",IF($BO102-BU$108+$BN$109&gt;=0,"V1",IF($BO102-BU$108+$BN$110&gt;=0,"V2",IF($BO102-BU$108+$BN$111&gt;=0,"V3","A"))))</f>
        <v>65</v>
      </c>
      <c r="BV102" t="s" s="54">
        <f>IF($BO102-BV$108&gt;=0,"ok",IF($BO102-BV$108+$BN$109&gt;=0,"V1",IF($BO102-BV$108+$BN$110&gt;=0,"V2",IF($BO102-BV$108+$BN$111&gt;=0,"V3","A"))))</f>
        <v>65</v>
      </c>
      <c r="BW102" t="s" s="54">
        <f>IF($BO102-BW$108&gt;=0,"ok",IF($BO102-BW$108+$BN$109&gt;=0,"V1",IF($BO102-BW$108+$BN$110&gt;=0,"V2",IF($BO102-BW$108+$BN$111&gt;=0,"V3","A"))))</f>
        <v>65</v>
      </c>
      <c r="BX102" t="s" s="54">
        <f>IF($BO102-BX$108&gt;=0,"ok",IF($BO102-BX$108+$BN$109&gt;=0,"V1",IF($BO102-BX$108+$BN$110&gt;=0,"V2",IF($BO102-BX$108+$BN$111&gt;=0,"V3","A"))))</f>
        <v>65</v>
      </c>
      <c r="BY102" t="s" s="54">
        <f>IF($BO102-BY$108&gt;=0,"ok",IF($BO102-BY$108+$BN$109&gt;=0,"V1",IF($BO102-BY$108+$BN$110&gt;=0,"V2",IF($BO102-BY$108+$BN$111&gt;=0,"V3","A"))))</f>
        <v>65</v>
      </c>
      <c r="BZ102" t="s" s="54">
        <f>IF($BO102-BZ$108&gt;=0,"ok",IF($BO102-BZ$108+$BN$109&gt;=0,"V1",IF($BO102-BZ$108+$BN$110&gt;=0,"V2",IF($BO102-BZ$108+$BN$111&gt;=0,"V3","A"))))</f>
        <v>65</v>
      </c>
      <c r="CA102" t="s" s="54">
        <f>IF($BO102-CA$108&gt;=0,"ok",IF($BO102-CA$108+$BN$109&gt;=0,"V1",IF($BO102-CA$108+$BN$110&gt;=0,"V2",IF($BO102-CA$108+$BN$111&gt;=0,"V3","A"))))</f>
        <v>65</v>
      </c>
      <c r="CB102" t="s" s="54">
        <f>IF($BO102-CB$108&gt;=0,"ok",IF($BO102-CB$108+$BN$109&gt;=0,"V1",IF($BO102-CB$108+$BN$110&gt;=0,"V2",IF($BO102-CB$108+$BN$111&gt;=0,"V3","A"))))</f>
        <v>66</v>
      </c>
      <c r="CC102" t="s" s="54">
        <f>IF($BO102-CC$108&gt;=0,"ok",IF($BO102-CC$108+$BN$109&gt;=0,"V1",IF($BO102-CC$108+$BN$110&gt;=0,"V2",IF($BO102-CC$108+$BN$111&gt;=0,"V3","A"))))</f>
        <v>66</v>
      </c>
      <c r="CD102" t="s" s="54">
        <f>IF($BO102-CD$108&gt;=0,"ok",IF($BO102-CD$108+$BN$109&gt;=0,"V1",IF($BO102-CD$108+$BN$110&gt;=0,"V2",IF($BO102-CD$108+$BN$111&gt;=0,"V3","A"))))</f>
        <v>66</v>
      </c>
      <c r="CE102" t="s" s="54">
        <f>IF($BO102-CE$108&gt;=0,"ok",IF($BO102-CE$108+$BN$109&gt;=0,"V1",IF($BO102-CE$108+$BN$110&gt;=0,"V2",IF($BO102-CE$108+$BN$111&gt;=0,"V3","A"))))</f>
        <v>67</v>
      </c>
      <c r="CF102" t="s" s="54">
        <f>IF($BO102-CF$108&gt;=0,"ok",IF($BO102-CF$108+$BN$109&gt;=0,"V1",IF($BO102-CF$108+$BN$110&gt;=0,"V2",IF($BO102-CF$108+$BN$111&gt;=0,"V3","A"))))</f>
        <v>68</v>
      </c>
      <c r="CG102" t="s" s="54">
        <f>IF($BO102-CG$108&gt;=0,"ok",IF($BO102-CG$108+$BN$109&gt;=0,"V1",IF($BO102-CG$108+$BN$110&gt;=0,"V2",IF($BO102-CG$108+$BN$111&gt;=0,"V3","A"))))</f>
        <v>68</v>
      </c>
      <c r="CH102" t="s" s="54">
        <f>IF($BO102-CH$108&gt;=0,"ok",IF($BO102-CH$108+$BN$109&gt;=0,"V1",IF($BO102-CH$108+$BN$110&gt;=0,"V2",IF($BO102-CH$108+$BN$111&gt;=0,"V3","A"))))</f>
        <v>68</v>
      </c>
      <c r="CI102" t="s" s="55">
        <f>IF($BO102-CI$108&gt;=0,"ok",IF($BO102-CI$108+$BN$109&gt;=0,"V1",IF($BO102-CI$108+$BN$110&gt;=0,"V2",IF($BO102-CI$108+$BN$111&gt;=0,"V3","A"))))</f>
        <v>69</v>
      </c>
    </row>
    <row r="103" ht="15.95" customHeight="1">
      <c r="BK103" t="s" s="56">
        <v>87</v>
      </c>
      <c r="BL103" s="57">
        <v>230</v>
      </c>
      <c r="BM103" s="58">
        <f>BL103/$CP$115</f>
        <v>79.0681757280535</v>
      </c>
      <c r="BN103" s="58">
        <f>BL103/$CO$124</f>
        <v>23</v>
      </c>
      <c r="BO103" s="58">
        <f>BN103/2</f>
        <v>11.5</v>
      </c>
      <c r="BP103" t="s" s="59">
        <f>IF($BO103-BP$108&gt;=0,"ok",IF($BO103-BP$108+$BN$109&gt;=0,"V1",IF($BO103-BP$108+$BN$110&gt;=0,"V2",IF($BO103-BP$108+$BN$111&gt;=0,"V3","A"))))</f>
        <v>65</v>
      </c>
      <c r="BQ103" t="s" s="59">
        <f>IF($BO103-BQ$108&gt;=0,"ok",IF($BO103-BQ$108+$BN$109&gt;=0,"V1",IF($BO103-BQ$108+$BN$110&gt;=0,"V2",IF($BO103-BQ$108+$BN$111&gt;=0,"V3","A"))))</f>
        <v>65</v>
      </c>
      <c r="BR103" t="s" s="59">
        <f>IF($BO103-BR$108&gt;=0,"ok",IF($BO103-BR$108+$BN$109&gt;=0,"V1",IF($BO103-BR$108+$BN$110&gt;=0,"V2",IF($BO103-BR$108+$BN$111&gt;=0,"V3","A"))))</f>
        <v>65</v>
      </c>
      <c r="BS103" t="s" s="59">
        <f>IF($BO103-BS$108&gt;=0,"ok",IF($BO103-BS$108+$BN$109&gt;=0,"V1",IF($BO103-BS$108+$BN$110&gt;=0,"V2",IF($BO103-BS$108+$BN$111&gt;=0,"V3","A"))))</f>
        <v>65</v>
      </c>
      <c r="BT103" t="s" s="59">
        <f>IF($BO103-BT$108&gt;=0,"ok",IF($BO103-BT$108+$BN$109&gt;=0,"V1",IF($BO103-BT$108+$BN$110&gt;=0,"V2",IF($BO103-BT$108+$BN$111&gt;=0,"V3","A"))))</f>
        <v>65</v>
      </c>
      <c r="BU103" t="s" s="59">
        <f>IF($BO103-BU$108&gt;=0,"ok",IF($BO103-BU$108+$BN$109&gt;=0,"V1",IF($BO103-BU$108+$BN$110&gt;=0,"V2",IF($BO103-BU$108+$BN$111&gt;=0,"V3","A"))))</f>
        <v>65</v>
      </c>
      <c r="BV103" t="s" s="59">
        <f>IF($BO103-BV$108&gt;=0,"ok",IF($BO103-BV$108+$BN$109&gt;=0,"V1",IF($BO103-BV$108+$BN$110&gt;=0,"V2",IF($BO103-BV$108+$BN$111&gt;=0,"V3","A"))))</f>
        <v>65</v>
      </c>
      <c r="BW103" t="s" s="59">
        <f>IF($BO103-BW$108&gt;=0,"ok",IF($BO103-BW$108+$BN$109&gt;=0,"V1",IF($BO103-BW$108+$BN$110&gt;=0,"V2",IF($BO103-BW$108+$BN$111&gt;=0,"V3","A"))))</f>
        <v>65</v>
      </c>
      <c r="BX103" t="s" s="59">
        <f>IF($BO103-BX$108&gt;=0,"ok",IF($BO103-BX$108+$BN$109&gt;=0,"V1",IF($BO103-BX$108+$BN$110&gt;=0,"V2",IF($BO103-BX$108+$BN$111&gt;=0,"V3","A"))))</f>
        <v>65</v>
      </c>
      <c r="BY103" t="s" s="59">
        <f>IF($BO103-BY$108&gt;=0,"ok",IF($BO103-BY$108+$BN$109&gt;=0,"V1",IF($BO103-BY$108+$BN$110&gt;=0,"V2",IF($BO103-BY$108+$BN$111&gt;=0,"V3","A"))))</f>
        <v>65</v>
      </c>
      <c r="BZ103" t="s" s="59">
        <f>IF($BO103-BZ$108&gt;=0,"ok",IF($BO103-BZ$108+$BN$109&gt;=0,"V1",IF($BO103-BZ$108+$BN$110&gt;=0,"V2",IF($BO103-BZ$108+$BN$111&gt;=0,"V3","A"))))</f>
        <v>65</v>
      </c>
      <c r="CA103" t="s" s="59">
        <f>IF($BO103-CA$108&gt;=0,"ok",IF($BO103-CA$108+$BN$109&gt;=0,"V1",IF($BO103-CA$108+$BN$110&gt;=0,"V2",IF($BO103-CA$108+$BN$111&gt;=0,"V3","A"))))</f>
        <v>66</v>
      </c>
      <c r="CB103" t="s" s="59">
        <f>IF($BO103-CB$108&gt;=0,"ok",IF($BO103-CB$108+$BN$109&gt;=0,"V1",IF($BO103-CB$108+$BN$110&gt;=0,"V2",IF($BO103-CB$108+$BN$111&gt;=0,"V3","A"))))</f>
        <v>66</v>
      </c>
      <c r="CC103" t="s" s="59">
        <f>IF($BO103-CC$108&gt;=0,"ok",IF($BO103-CC$108+$BN$109&gt;=0,"V1",IF($BO103-CC$108+$BN$110&gt;=0,"V2",IF($BO103-CC$108+$BN$111&gt;=0,"V3","A"))))</f>
        <v>66</v>
      </c>
      <c r="CD103" t="s" s="59">
        <f>IF($BO103-CD$108&gt;=0,"ok",IF($BO103-CD$108+$BN$109&gt;=0,"V1",IF($BO103-CD$108+$BN$110&gt;=0,"V2",IF($BO103-CD$108+$BN$111&gt;=0,"V3","A"))))</f>
        <v>67</v>
      </c>
      <c r="CE103" t="s" s="59">
        <f>IF($BO103-CE$108&gt;=0,"ok",IF($BO103-CE$108+$BN$109&gt;=0,"V1",IF($BO103-CE$108+$BN$110&gt;=0,"V2",IF($BO103-CE$108+$BN$111&gt;=0,"V3","A"))))</f>
        <v>67</v>
      </c>
      <c r="CF103" t="s" s="59">
        <f>IF($BO103-CF$108&gt;=0,"ok",IF($BO103-CF$108+$BN$109&gt;=0,"V1",IF($BO103-CF$108+$BN$110&gt;=0,"V2",IF($BO103-CF$108+$BN$111&gt;=0,"V3","A"))))</f>
        <v>68</v>
      </c>
      <c r="CG103" t="s" s="59">
        <f>IF($BO103-CG$108&gt;=0,"ok",IF($BO103-CG$108+$BN$109&gt;=0,"V1",IF($BO103-CG$108+$BN$110&gt;=0,"V2",IF($BO103-CG$108+$BN$111&gt;=0,"V3","A"))))</f>
        <v>68</v>
      </c>
      <c r="CH103" t="s" s="59">
        <f>IF($BO103-CH$108&gt;=0,"ok",IF($BO103-CH$108+$BN$109&gt;=0,"V1",IF($BO103-CH$108+$BN$110&gt;=0,"V2",IF($BO103-CH$108+$BN$111&gt;=0,"V3","A"))))</f>
        <v>68</v>
      </c>
      <c r="CI103" t="s" s="60">
        <f>IF($BO103-CI$108&gt;=0,"ok",IF($BO103-CI$108+$BN$109&gt;=0,"V1",IF($BO103-CI$108+$BN$110&gt;=0,"V2",IF($BO103-CI$108+$BN$111&gt;=0,"V3","A"))))</f>
        <v>69</v>
      </c>
    </row>
    <row r="104" ht="15.95" customHeight="1">
      <c r="BK104" t="s" s="56">
        <v>88</v>
      </c>
      <c r="BL104" s="61">
        <v>220</v>
      </c>
      <c r="BM104" s="53">
        <f>BL104/$CP$115</f>
        <v>75.63042895726861</v>
      </c>
      <c r="BN104" s="53">
        <f>BL104/$CO$124</f>
        <v>22</v>
      </c>
      <c r="BO104" s="53">
        <f>BN104/2</f>
        <v>11</v>
      </c>
      <c r="BP104" t="s" s="54">
        <f>IF($BO104-BP$108&gt;=0,"ok",IF($BO104-BP$108+$BN$109&gt;=0,"V1",IF($BO104-BP$108+$BN$110&gt;=0,"V2",IF($BO104-BP$108+$BN$111&gt;=0,"V3","A"))))</f>
        <v>65</v>
      </c>
      <c r="BQ104" t="s" s="54">
        <f>IF($BO104-BQ$108&gt;=0,"ok",IF($BO104-BQ$108+$BN$109&gt;=0,"V1",IF($BO104-BQ$108+$BN$110&gt;=0,"V2",IF($BO104-BQ$108+$BN$111&gt;=0,"V3","A"))))</f>
        <v>65</v>
      </c>
      <c r="BR104" t="s" s="54">
        <f>IF($BO104-BR$108&gt;=0,"ok",IF($BO104-BR$108+$BN$109&gt;=0,"V1",IF($BO104-BR$108+$BN$110&gt;=0,"V2",IF($BO104-BR$108+$BN$111&gt;=0,"V3","A"))))</f>
        <v>65</v>
      </c>
      <c r="BS104" t="s" s="54">
        <f>IF($BO104-BS$108&gt;=0,"ok",IF($BO104-BS$108+$BN$109&gt;=0,"V1",IF($BO104-BS$108+$BN$110&gt;=0,"V2",IF($BO104-BS$108+$BN$111&gt;=0,"V3","A"))))</f>
        <v>65</v>
      </c>
      <c r="BT104" t="s" s="54">
        <f>IF($BO104-BT$108&gt;=0,"ok",IF($BO104-BT$108+$BN$109&gt;=0,"V1",IF($BO104-BT$108+$BN$110&gt;=0,"V2",IF($BO104-BT$108+$BN$111&gt;=0,"V3","A"))))</f>
        <v>65</v>
      </c>
      <c r="BU104" t="s" s="54">
        <f>IF($BO104-BU$108&gt;=0,"ok",IF($BO104-BU$108+$BN$109&gt;=0,"V1",IF($BO104-BU$108+$BN$110&gt;=0,"V2",IF($BO104-BU$108+$BN$111&gt;=0,"V3","A"))))</f>
        <v>65</v>
      </c>
      <c r="BV104" t="s" s="54">
        <f>IF($BO104-BV$108&gt;=0,"ok",IF($BO104-BV$108+$BN$109&gt;=0,"V1",IF($BO104-BV$108+$BN$110&gt;=0,"V2",IF($BO104-BV$108+$BN$111&gt;=0,"V3","A"))))</f>
        <v>65</v>
      </c>
      <c r="BW104" t="s" s="54">
        <f>IF($BO104-BW$108&gt;=0,"ok",IF($BO104-BW$108+$BN$109&gt;=0,"V1",IF($BO104-BW$108+$BN$110&gt;=0,"V2",IF($BO104-BW$108+$BN$111&gt;=0,"V3","A"))))</f>
        <v>65</v>
      </c>
      <c r="BX104" t="s" s="54">
        <f>IF($BO104-BX$108&gt;=0,"ok",IF($BO104-BX$108+$BN$109&gt;=0,"V1",IF($BO104-BX$108+$BN$110&gt;=0,"V2",IF($BO104-BX$108+$BN$111&gt;=0,"V3","A"))))</f>
        <v>65</v>
      </c>
      <c r="BY104" t="s" s="54">
        <f>IF($BO104-BY$108&gt;=0,"ok",IF($BO104-BY$108+$BN$109&gt;=0,"V1",IF($BO104-BY$108+$BN$110&gt;=0,"V2",IF($BO104-BY$108+$BN$111&gt;=0,"V3","A"))))</f>
        <v>65</v>
      </c>
      <c r="BZ104" t="s" s="54">
        <f>IF($BO104-BZ$108&gt;=0,"ok",IF($BO104-BZ$108+$BN$109&gt;=0,"V1",IF($BO104-BZ$108+$BN$110&gt;=0,"V2",IF($BO104-BZ$108+$BN$111&gt;=0,"V3","A"))))</f>
        <v>65</v>
      </c>
      <c r="CA104" t="s" s="54">
        <f>IF($BO104-CA$108&gt;=0,"ok",IF($BO104-CA$108+$BN$109&gt;=0,"V1",IF($BO104-CA$108+$BN$110&gt;=0,"V2",IF($BO104-CA$108+$BN$111&gt;=0,"V3","A"))))</f>
        <v>66</v>
      </c>
      <c r="CB104" t="s" s="54">
        <f>IF($BO104-CB$108&gt;=0,"ok",IF($BO104-CB$108+$BN$109&gt;=0,"V1",IF($BO104-CB$108+$BN$110&gt;=0,"V2",IF($BO104-CB$108+$BN$111&gt;=0,"V3","A"))))</f>
        <v>66</v>
      </c>
      <c r="CC104" t="s" s="54">
        <f>IF($BO104-CC$108&gt;=0,"ok",IF($BO104-CC$108+$BN$109&gt;=0,"V1",IF($BO104-CC$108+$BN$110&gt;=0,"V2",IF($BO104-CC$108+$BN$111&gt;=0,"V3","A"))))</f>
        <v>66</v>
      </c>
      <c r="CD104" t="s" s="54">
        <f>IF($BO104-CD$108&gt;=0,"ok",IF($BO104-CD$108+$BN$109&gt;=0,"V1",IF($BO104-CD$108+$BN$110&gt;=0,"V2",IF($BO104-CD$108+$BN$111&gt;=0,"V3","A"))))</f>
        <v>67</v>
      </c>
      <c r="CE104" t="s" s="54">
        <f>IF($BO104-CE$108&gt;=0,"ok",IF($BO104-CE$108+$BN$109&gt;=0,"V1",IF($BO104-CE$108+$BN$110&gt;=0,"V2",IF($BO104-CE$108+$BN$111&gt;=0,"V3","A"))))</f>
        <v>68</v>
      </c>
      <c r="CF104" t="s" s="54">
        <f>IF($BO104-CF$108&gt;=0,"ok",IF($BO104-CF$108+$BN$109&gt;=0,"V1",IF($BO104-CF$108+$BN$110&gt;=0,"V2",IF($BO104-CF$108+$BN$111&gt;=0,"V3","A"))))</f>
        <v>68</v>
      </c>
      <c r="CG104" t="s" s="54">
        <f>IF($BO104-CG$108&gt;=0,"ok",IF($BO104-CG$108+$BN$109&gt;=0,"V1",IF($BO104-CG$108+$BN$110&gt;=0,"V2",IF($BO104-CG$108+$BN$111&gt;=0,"V3","A"))))</f>
        <v>68</v>
      </c>
      <c r="CH104" t="s" s="54">
        <f>IF($BO104-CH$108&gt;=0,"ok",IF($BO104-CH$108+$BN$109&gt;=0,"V1",IF($BO104-CH$108+$BN$110&gt;=0,"V2",IF($BO104-CH$108+$BN$111&gt;=0,"V3","A"))))</f>
        <v>68</v>
      </c>
      <c r="CI104" t="s" s="55">
        <f>IF($BO104-CI$108&gt;=0,"ok",IF($BO104-CI$108+$BN$109&gt;=0,"V1",IF($BO104-CI$108+$BN$110&gt;=0,"V2",IF($BO104-CI$108+$BN$111&gt;=0,"V3","A"))))</f>
        <v>69</v>
      </c>
    </row>
    <row r="105" ht="15.95" customHeight="1">
      <c r="BK105" t="s" s="56">
        <v>89</v>
      </c>
      <c r="BL105" s="57">
        <v>200</v>
      </c>
      <c r="BM105" s="58">
        <f>BL105/$CP$115</f>
        <v>68.7549354156987</v>
      </c>
      <c r="BN105" s="58">
        <f>BL105/$CO$124</f>
        <v>20</v>
      </c>
      <c r="BO105" s="58">
        <f>BN105/2</f>
        <v>10</v>
      </c>
      <c r="BP105" t="s" s="59">
        <f>IF($BO105-BP$108&gt;=0,"ok",IF($BO105-BP$108+$BN$109&gt;=0,"V1",IF($BO105-BP$108+$BN$110&gt;=0,"V2",IF($BO105-BP$108+$BN$111&gt;=0,"V3","A"))))</f>
        <v>65</v>
      </c>
      <c r="BQ105" t="s" s="59">
        <f>IF($BO105-BQ$108&gt;=0,"ok",IF($BO105-BQ$108+$BN$109&gt;=0,"V1",IF($BO105-BQ$108+$BN$110&gt;=0,"V2",IF($BO105-BQ$108+$BN$111&gt;=0,"V3","A"))))</f>
        <v>65</v>
      </c>
      <c r="BR105" t="s" s="59">
        <f>IF($BO105-BR$108&gt;=0,"ok",IF($BO105-BR$108+$BN$109&gt;=0,"V1",IF($BO105-BR$108+$BN$110&gt;=0,"V2",IF($BO105-BR$108+$BN$111&gt;=0,"V3","A"))))</f>
        <v>65</v>
      </c>
      <c r="BS105" t="s" s="59">
        <f>IF($BO105-BS$108&gt;=0,"ok",IF($BO105-BS$108+$BN$109&gt;=0,"V1",IF($BO105-BS$108+$BN$110&gt;=0,"V2",IF($BO105-BS$108+$BN$111&gt;=0,"V3","A"))))</f>
        <v>65</v>
      </c>
      <c r="BT105" t="s" s="59">
        <f>IF($BO105-BT$108&gt;=0,"ok",IF($BO105-BT$108+$BN$109&gt;=0,"V1",IF($BO105-BT$108+$BN$110&gt;=0,"V2",IF($BO105-BT$108+$BN$111&gt;=0,"V3","A"))))</f>
        <v>65</v>
      </c>
      <c r="BU105" t="s" s="59">
        <f>IF($BO105-BU$108&gt;=0,"ok",IF($BO105-BU$108+$BN$109&gt;=0,"V1",IF($BO105-BU$108+$BN$110&gt;=0,"V2",IF($BO105-BU$108+$BN$111&gt;=0,"V3","A"))))</f>
        <v>65</v>
      </c>
      <c r="BV105" t="s" s="59">
        <f>IF($BO105-BV$108&gt;=0,"ok",IF($BO105-BV$108+$BN$109&gt;=0,"V1",IF($BO105-BV$108+$BN$110&gt;=0,"V2",IF($BO105-BV$108+$BN$111&gt;=0,"V3","A"))))</f>
        <v>65</v>
      </c>
      <c r="BW105" t="s" s="59">
        <f>IF($BO105-BW$108&gt;=0,"ok",IF($BO105-BW$108+$BN$109&gt;=0,"V1",IF($BO105-BW$108+$BN$110&gt;=0,"V2",IF($BO105-BW$108+$BN$111&gt;=0,"V3","A"))))</f>
        <v>65</v>
      </c>
      <c r="BX105" t="s" s="59">
        <f>IF($BO105-BX$108&gt;=0,"ok",IF($BO105-BX$108+$BN$109&gt;=0,"V1",IF($BO105-BX$108+$BN$110&gt;=0,"V2",IF($BO105-BX$108+$BN$111&gt;=0,"V3","A"))))</f>
        <v>65</v>
      </c>
      <c r="BY105" t="s" s="59">
        <f>IF($BO105-BY$108&gt;=0,"ok",IF($BO105-BY$108+$BN$109&gt;=0,"V1",IF($BO105-BY$108+$BN$110&gt;=0,"V2",IF($BO105-BY$108+$BN$111&gt;=0,"V3","A"))))</f>
        <v>65</v>
      </c>
      <c r="BZ105" t="s" s="59">
        <f>IF($BO105-BZ$108&gt;=0,"ok",IF($BO105-BZ$108+$BN$109&gt;=0,"V1",IF($BO105-BZ$108+$BN$110&gt;=0,"V2",IF($BO105-BZ$108+$BN$111&gt;=0,"V3","A"))))</f>
        <v>66</v>
      </c>
      <c r="CA105" t="s" s="59">
        <f>IF($BO105-CA$108&gt;=0,"ok",IF($BO105-CA$108+$BN$109&gt;=0,"V1",IF($BO105-CA$108+$BN$110&gt;=0,"V2",IF($BO105-CA$108+$BN$111&gt;=0,"V3","A"))))</f>
        <v>66</v>
      </c>
      <c r="CB105" t="s" s="59">
        <f>IF($BO105-CB$108&gt;=0,"ok",IF($BO105-CB$108+$BN$109&gt;=0,"V1",IF($BO105-CB$108+$BN$110&gt;=0,"V2",IF($BO105-CB$108+$BN$111&gt;=0,"V3","A"))))</f>
        <v>66</v>
      </c>
      <c r="CC105" t="s" s="59">
        <f>IF($BO105-CC$108&gt;=0,"ok",IF($BO105-CC$108+$BN$109&gt;=0,"V1",IF($BO105-CC$108+$BN$110&gt;=0,"V2",IF($BO105-CC$108+$BN$111&gt;=0,"V3","A"))))</f>
        <v>66</v>
      </c>
      <c r="CD105" t="s" s="59">
        <f>IF($BO105-CD$108&gt;=0,"ok",IF($BO105-CD$108+$BN$109&gt;=0,"V1",IF($BO105-CD$108+$BN$110&gt;=0,"V2",IF($BO105-CD$108+$BN$111&gt;=0,"V3","A"))))</f>
        <v>67</v>
      </c>
      <c r="CE105" t="s" s="59">
        <f>IF($BO105-CE$108&gt;=0,"ok",IF($BO105-CE$108+$BN$109&gt;=0,"V1",IF($BO105-CE$108+$BN$110&gt;=0,"V2",IF($BO105-CE$108+$BN$111&gt;=0,"V3","A"))))</f>
        <v>68</v>
      </c>
      <c r="CF105" t="s" s="59">
        <f>IF($BO105-CF$108&gt;=0,"ok",IF($BO105-CF$108+$BN$109&gt;=0,"V1",IF($BO105-CF$108+$BN$110&gt;=0,"V2",IF($BO105-CF$108+$BN$111&gt;=0,"V3","A"))))</f>
        <v>68</v>
      </c>
      <c r="CG105" t="s" s="59">
        <f>IF($BO105-CG$108&gt;=0,"ok",IF($BO105-CG$108+$BN$109&gt;=0,"V1",IF($BO105-CG$108+$BN$110&gt;=0,"V2",IF($BO105-CG$108+$BN$111&gt;=0,"V3","A"))))</f>
        <v>68</v>
      </c>
      <c r="CH105" t="s" s="59">
        <f>IF($BO105-CH$108&gt;=0,"ok",IF($BO105-CH$108+$BN$109&gt;=0,"V1",IF($BO105-CH$108+$BN$110&gt;=0,"V2",IF($BO105-CH$108+$BN$111&gt;=0,"V3","A"))))</f>
        <v>69</v>
      </c>
      <c r="CI105" t="s" s="60">
        <f>IF($BO105-CI$108&gt;=0,"ok",IF($BO105-CI$108+$BN$109&gt;=0,"V1",IF($BO105-CI$108+$BN$110&gt;=0,"V2",IF($BO105-CI$108+$BN$111&gt;=0,"V3","A"))))</f>
        <v>69</v>
      </c>
    </row>
    <row r="106" ht="15.95" customHeight="1">
      <c r="BK106" t="s" s="56">
        <v>90</v>
      </c>
      <c r="BL106" s="61">
        <v>160</v>
      </c>
      <c r="BM106" s="53">
        <f>BL106/$CP$115</f>
        <v>55.003948332559</v>
      </c>
      <c r="BN106" s="53">
        <f>BL106/$CO$124</f>
        <v>16</v>
      </c>
      <c r="BO106" s="53">
        <f>BN106/2</f>
        <v>8</v>
      </c>
      <c r="BP106" t="s" s="54">
        <f>IF($BO106-BP$108&gt;=0,"ok",IF($BO106-BP$108+$BN$109&gt;=0,"V1",IF($BO106-BP$108+$BN$110&gt;=0,"V2",IF($BO106-BP$108+$BN$111&gt;=0,"V3","A"))))</f>
        <v>65</v>
      </c>
      <c r="BQ106" t="s" s="54">
        <f>IF($BO106-BQ$108&gt;=0,"ok",IF($BO106-BQ$108+$BN$109&gt;=0,"V1",IF($BO106-BQ$108+$BN$110&gt;=0,"V2",IF($BO106-BQ$108+$BN$111&gt;=0,"V3","A"))))</f>
        <v>65</v>
      </c>
      <c r="BR106" t="s" s="54">
        <f>IF($BO106-BR$108&gt;=0,"ok",IF($BO106-BR$108+$BN$109&gt;=0,"V1",IF($BO106-BR$108+$BN$110&gt;=0,"V2",IF($BO106-BR$108+$BN$111&gt;=0,"V3","A"))))</f>
        <v>65</v>
      </c>
      <c r="BS106" t="s" s="54">
        <f>IF($BO106-BS$108&gt;=0,"ok",IF($BO106-BS$108+$BN$109&gt;=0,"V1",IF($BO106-BS$108+$BN$110&gt;=0,"V2",IF($BO106-BS$108+$BN$111&gt;=0,"V3","A"))))</f>
        <v>65</v>
      </c>
      <c r="BT106" t="s" s="54">
        <f>IF($BO106-BT$108&gt;=0,"ok",IF($BO106-BT$108+$BN$109&gt;=0,"V1",IF($BO106-BT$108+$BN$110&gt;=0,"V2",IF($BO106-BT$108+$BN$111&gt;=0,"V3","A"))))</f>
        <v>65</v>
      </c>
      <c r="BU106" t="s" s="54">
        <f>IF($BO106-BU$108&gt;=0,"ok",IF($BO106-BU$108+$BN$109&gt;=0,"V1",IF($BO106-BU$108+$BN$110&gt;=0,"V2",IF($BO106-BU$108+$BN$111&gt;=0,"V3","A"))))</f>
        <v>65</v>
      </c>
      <c r="BV106" t="s" s="54">
        <f>IF($BO106-BV$108&gt;=0,"ok",IF($BO106-BV$108+$BN$109&gt;=0,"V1",IF($BO106-BV$108+$BN$110&gt;=0,"V2",IF($BO106-BV$108+$BN$111&gt;=0,"V3","A"))))</f>
        <v>65</v>
      </c>
      <c r="BW106" t="s" s="54">
        <f>IF($BO106-BW$108&gt;=0,"ok",IF($BO106-BW$108+$BN$109&gt;=0,"V1",IF($BO106-BW$108+$BN$110&gt;=0,"V2",IF($BO106-BW$108+$BN$111&gt;=0,"V3","A"))))</f>
        <v>65</v>
      </c>
      <c r="BX106" t="s" s="54">
        <f>IF($BO106-BX$108&gt;=0,"ok",IF($BO106-BX$108+$BN$109&gt;=0,"V1",IF($BO106-BX$108+$BN$110&gt;=0,"V2",IF($BO106-BX$108+$BN$111&gt;=0,"V3","A"))))</f>
        <v>65</v>
      </c>
      <c r="BY106" t="s" s="54">
        <f>IF($BO106-BY$108&gt;=0,"ok",IF($BO106-BY$108+$BN$109&gt;=0,"V1",IF($BO106-BY$108+$BN$110&gt;=0,"V2",IF($BO106-BY$108+$BN$111&gt;=0,"V3","A"))))</f>
        <v>66</v>
      </c>
      <c r="BZ106" t="s" s="54">
        <f>IF($BO106-BZ$108&gt;=0,"ok",IF($BO106-BZ$108+$BN$109&gt;=0,"V1",IF($BO106-BZ$108+$BN$110&gt;=0,"V2",IF($BO106-BZ$108+$BN$111&gt;=0,"V3","A"))))</f>
        <v>66</v>
      </c>
      <c r="CA106" t="s" s="54">
        <f>IF($BO106-CA$108&gt;=0,"ok",IF($BO106-CA$108+$BN$109&gt;=0,"V1",IF($BO106-CA$108+$BN$110&gt;=0,"V2",IF($BO106-CA$108+$BN$111&gt;=0,"V3","A"))))</f>
        <v>66</v>
      </c>
      <c r="CB106" t="s" s="54">
        <f>IF($BO106-CB$108&gt;=0,"ok",IF($BO106-CB$108+$BN$109&gt;=0,"V1",IF($BO106-CB$108+$BN$110&gt;=0,"V2",IF($BO106-CB$108+$BN$111&gt;=0,"V3","A"))))</f>
        <v>66</v>
      </c>
      <c r="CC106" t="s" s="54">
        <f>IF($BO106-CC$108&gt;=0,"ok",IF($BO106-CC$108+$BN$109&gt;=0,"V1",IF($BO106-CC$108+$BN$110&gt;=0,"V2",IF($BO106-CC$108+$BN$111&gt;=0,"V3","A"))))</f>
        <v>67</v>
      </c>
      <c r="CD106" t="s" s="54">
        <f>IF($BO106-CD$108&gt;=0,"ok",IF($BO106-CD$108+$BN$109&gt;=0,"V1",IF($BO106-CD$108+$BN$110&gt;=0,"V2",IF($BO106-CD$108+$BN$111&gt;=0,"V3","A"))))</f>
        <v>68</v>
      </c>
      <c r="CE106" t="s" s="54">
        <f>IF($BO106-CE$108&gt;=0,"ok",IF($BO106-CE$108+$BN$109&gt;=0,"V1",IF($BO106-CE$108+$BN$110&gt;=0,"V2",IF($BO106-CE$108+$BN$111&gt;=0,"V3","A"))))</f>
        <v>68</v>
      </c>
      <c r="CF106" t="s" s="54">
        <f>IF($BO106-CF$108&gt;=0,"ok",IF($BO106-CF$108+$BN$109&gt;=0,"V1",IF($BO106-CF$108+$BN$110&gt;=0,"V2",IF($BO106-CF$108+$BN$111&gt;=0,"V3","A"))))</f>
        <v>68</v>
      </c>
      <c r="CG106" t="s" s="54">
        <f>IF($BO106-CG$108&gt;=0,"ok",IF($BO106-CG$108+$BN$109&gt;=0,"V1",IF($BO106-CG$108+$BN$110&gt;=0,"V2",IF($BO106-CG$108+$BN$111&gt;=0,"V3","A"))))</f>
        <v>68</v>
      </c>
      <c r="CH106" t="s" s="54">
        <f>IF($BO106-CH$108&gt;=0,"ok",IF($BO106-CH$108+$BN$109&gt;=0,"V1",IF($BO106-CH$108+$BN$110&gt;=0,"V2",IF($BO106-CH$108+$BN$111&gt;=0,"V3","A"))))</f>
        <v>69</v>
      </c>
      <c r="CI106" t="s" s="55">
        <f>IF($BO106-CI$108&gt;=0,"ok",IF($BO106-CI$108+$BN$109&gt;=0,"V1",IF($BO106-CI$108+$BN$110&gt;=0,"V2",IF($BO106-CI$108+$BN$111&gt;=0,"V3","A"))))</f>
        <v>69</v>
      </c>
    </row>
    <row r="107" ht="15.95" customHeight="1">
      <c r="BK107" s="51"/>
      <c r="BL107" s="64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8"/>
    </row>
    <row r="108" ht="15.95" customHeight="1">
      <c r="BK108" t="s" s="56">
        <v>91</v>
      </c>
      <c r="BL108" s="52"/>
      <c r="BM108" s="62"/>
      <c r="BN108" s="62"/>
      <c r="BO108" s="62"/>
      <c r="BP108" s="53">
        <v>0</v>
      </c>
      <c r="BQ108" s="74">
        <v>0.5</v>
      </c>
      <c r="BR108" s="74">
        <v>1.2</v>
      </c>
      <c r="BS108" s="53">
        <v>2</v>
      </c>
      <c r="BT108" s="74">
        <v>2.9</v>
      </c>
      <c r="BU108" s="74">
        <v>4</v>
      </c>
      <c r="BV108" s="74">
        <v>5</v>
      </c>
      <c r="BW108" s="74">
        <v>6.2</v>
      </c>
      <c r="BX108" s="74">
        <v>7.5</v>
      </c>
      <c r="BY108" s="74">
        <v>8.800000000000001</v>
      </c>
      <c r="BZ108" s="74">
        <v>10.3</v>
      </c>
      <c r="CA108" s="74">
        <v>11.9</v>
      </c>
      <c r="CB108" s="74">
        <v>13.7</v>
      </c>
      <c r="CC108" s="74">
        <v>15.6</v>
      </c>
      <c r="CD108" s="74">
        <v>17.6</v>
      </c>
      <c r="CE108" s="74">
        <v>19.9</v>
      </c>
      <c r="CF108" s="74">
        <v>22.4</v>
      </c>
      <c r="CG108" s="74">
        <v>25.2</v>
      </c>
      <c r="CH108" s="74">
        <v>28.1</v>
      </c>
      <c r="CI108" s="75">
        <v>31.2</v>
      </c>
    </row>
    <row r="109" ht="15.95" customHeight="1">
      <c r="BK109" t="s" s="56">
        <v>92</v>
      </c>
      <c r="BL109" s="57">
        <v>58.2</v>
      </c>
      <c r="BM109" s="58">
        <f>BL109/$CP$115</f>
        <v>20.0076862059683</v>
      </c>
      <c r="BN109" s="58">
        <f>BL109/$CO$124</f>
        <v>5.82</v>
      </c>
      <c r="BO109" s="58">
        <f>BN109/2</f>
        <v>2.91</v>
      </c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8"/>
    </row>
    <row r="110" ht="15.95" customHeight="1">
      <c r="BK110" t="s" s="56">
        <v>93</v>
      </c>
      <c r="BL110" s="61">
        <v>87</v>
      </c>
      <c r="BM110" s="53">
        <f>BL110/$CP$115</f>
        <v>29.9083969058289</v>
      </c>
      <c r="BN110" s="53">
        <f>BL110/$CO$124</f>
        <v>8.699999999999999</v>
      </c>
      <c r="BO110" s="53">
        <f>BN110/2</f>
        <v>4.35</v>
      </c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3"/>
    </row>
    <row r="111" ht="15.95" customHeight="1">
      <c r="BK111" t="s" s="56">
        <v>94</v>
      </c>
      <c r="BL111" s="76">
        <v>174.4</v>
      </c>
      <c r="BM111" s="77">
        <f>BL111/$CP$115</f>
        <v>59.9543036824893</v>
      </c>
      <c r="BN111" s="77">
        <f>BL111/$CO$124</f>
        <v>17.44</v>
      </c>
      <c r="BO111" s="77">
        <f>BN111/2</f>
        <v>8.720000000000001</v>
      </c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9"/>
    </row>
    <row r="113" ht="27.65" customHeight="1">
      <c r="CJ113" t="s" s="2">
        <v>97</v>
      </c>
      <c r="CK113" s="2"/>
      <c r="CL113" s="2"/>
      <c r="CM113" s="2"/>
      <c r="CN113" s="2"/>
      <c r="CO113" s="2"/>
      <c r="CP113" s="2"/>
    </row>
    <row r="114" ht="15.25" customHeight="1">
      <c r="CJ114" s="22"/>
      <c r="CK114" t="s" s="3">
        <v>98</v>
      </c>
      <c r="CL114" t="s" s="3">
        <v>99</v>
      </c>
      <c r="CM114" t="s" s="3">
        <v>100</v>
      </c>
      <c r="CN114" t="s" s="3">
        <v>101</v>
      </c>
      <c r="CO114" t="s" s="3">
        <v>102</v>
      </c>
      <c r="CP114" t="s" s="3">
        <v>103</v>
      </c>
    </row>
    <row r="115" ht="15.25" customHeight="1">
      <c r="CJ115" t="s" s="9">
        <v>5</v>
      </c>
      <c r="CK115" t="s" s="9">
        <v>104</v>
      </c>
      <c r="CL115" t="s" s="9">
        <v>105</v>
      </c>
      <c r="CM115" s="6">
        <v>100</v>
      </c>
      <c r="CN115" s="6">
        <f>2*CM115*PI()</f>
        <v>628.318530717959</v>
      </c>
      <c r="CO115" s="6">
        <f>CN115/360</f>
        <v>1.74532925199433</v>
      </c>
      <c r="CP115" s="6">
        <f>CO115/60*100</f>
        <v>2.90888208665722</v>
      </c>
    </row>
    <row r="116" ht="15.25" customHeight="1">
      <c r="CJ116" s="81"/>
      <c r="CK116" s="81"/>
      <c r="CL116" s="81"/>
      <c r="CM116" s="81"/>
      <c r="CN116" s="81"/>
      <c r="CO116" s="81"/>
      <c r="CP116" s="81"/>
    </row>
    <row r="117" ht="15.25" customHeight="1">
      <c r="CJ117" s="81"/>
      <c r="CK117" t="s" s="82">
        <v>106</v>
      </c>
      <c r="CL117" t="s" s="82">
        <v>107</v>
      </c>
      <c r="CM117" s="81"/>
      <c r="CN117" s="81"/>
      <c r="CO117" s="81"/>
      <c r="CP117" s="81"/>
    </row>
    <row r="118" ht="15.25" customHeight="1">
      <c r="CJ118" t="s" s="15">
        <v>5</v>
      </c>
      <c r="CK118" t="s" s="15">
        <v>108</v>
      </c>
      <c r="CL118" s="12">
        <f>1/60</f>
        <v>0.0166666666666667</v>
      </c>
      <c r="CM118" s="14"/>
      <c r="CN118" s="14"/>
      <c r="CO118" s="14"/>
      <c r="CP118" s="14"/>
    </row>
    <row r="119" ht="15.25" customHeight="1">
      <c r="CJ119" s="14"/>
      <c r="CK119" s="14"/>
      <c r="CL119" s="14"/>
      <c r="CM119" s="14"/>
      <c r="CN119" s="14"/>
      <c r="CO119" s="14"/>
      <c r="CP119" s="14"/>
    </row>
    <row r="120" ht="15.25" customHeight="1">
      <c r="CJ120" s="81"/>
      <c r="CK120" t="s" s="82">
        <v>98</v>
      </c>
      <c r="CL120" t="s" s="82">
        <v>99</v>
      </c>
      <c r="CM120" t="s" s="82">
        <v>109</v>
      </c>
      <c r="CN120" t="s" s="82">
        <v>110</v>
      </c>
      <c r="CO120" s="81"/>
      <c r="CP120" s="81"/>
    </row>
    <row r="121" ht="15.25" customHeight="1">
      <c r="CJ121" t="s" s="15">
        <v>4</v>
      </c>
      <c r="CK121" t="s" s="15">
        <v>111</v>
      </c>
      <c r="CL121" t="s" s="15">
        <v>112</v>
      </c>
      <c r="CM121" s="12">
        <f>180/PI()</f>
        <v>57.2957795130823</v>
      </c>
      <c r="CN121" s="12">
        <f>CM121/1000</f>
        <v>0.0572957795130823</v>
      </c>
      <c r="CO121" s="14"/>
      <c r="CP121" s="14"/>
    </row>
    <row r="122" ht="15.25" customHeight="1">
      <c r="CJ122" s="14"/>
      <c r="CK122" s="14"/>
      <c r="CL122" s="14"/>
      <c r="CM122" s="14"/>
      <c r="CN122" s="14"/>
      <c r="CO122" s="14"/>
      <c r="CP122" s="14"/>
    </row>
    <row r="123" ht="15.25" customHeight="1">
      <c r="CJ123" s="81"/>
      <c r="CK123" t="s" s="82">
        <v>98</v>
      </c>
      <c r="CL123" t="s" s="82">
        <v>99</v>
      </c>
      <c r="CM123" t="s" s="82">
        <v>113</v>
      </c>
      <c r="CN123" t="s" s="82">
        <v>114</v>
      </c>
      <c r="CO123" t="s" s="82">
        <v>115</v>
      </c>
      <c r="CP123" s="81"/>
    </row>
    <row r="124" ht="15.25" customHeight="1">
      <c r="CJ124" t="s" s="15">
        <v>116</v>
      </c>
      <c r="CK124" t="s" s="15">
        <v>117</v>
      </c>
      <c r="CL124" t="s" s="15">
        <v>118</v>
      </c>
      <c r="CM124" s="12">
        <v>100</v>
      </c>
      <c r="CN124" s="12">
        <f>PI()*CM124*$CN$121/180</f>
        <v>0.1</v>
      </c>
      <c r="CO124" s="12">
        <f>CN124*100</f>
        <v>10</v>
      </c>
      <c r="CP124" s="14"/>
    </row>
    <row r="125" ht="15.25" customHeight="1">
      <c r="CJ125" s="14"/>
      <c r="CK125" s="14"/>
      <c r="CL125" s="14"/>
      <c r="CM125" s="14"/>
      <c r="CN125" s="14"/>
      <c r="CO125" s="14"/>
      <c r="CP125" s="14"/>
    </row>
    <row r="126" ht="15.25" customHeight="1">
      <c r="CJ126" t="s" s="82">
        <v>119</v>
      </c>
      <c r="CK126" t="s" s="82">
        <v>5</v>
      </c>
      <c r="CL126" t="s" s="82">
        <v>4</v>
      </c>
      <c r="CM126" t="s" s="82">
        <v>120</v>
      </c>
      <c r="CN126" t="s" s="82">
        <v>121</v>
      </c>
      <c r="CO126" s="81"/>
      <c r="CP126" s="81"/>
    </row>
    <row r="127" ht="15.25" customHeight="1">
      <c r="CJ127" s="14"/>
      <c r="CK127" s="12">
        <v>20</v>
      </c>
      <c r="CL127" s="83">
        <f>CK127*$CL$118/$CN$121</f>
        <v>5.81776417331445</v>
      </c>
      <c r="CM127" s="83">
        <f>CL127*$CO$124</f>
        <v>58.1776417331445</v>
      </c>
      <c r="CN127" s="83">
        <f>CK127*$CP$115</f>
        <v>58.1776417331444</v>
      </c>
      <c r="CO127" s="14"/>
      <c r="CP127" s="14"/>
    </row>
    <row r="128" ht="15.25" customHeight="1">
      <c r="CJ128" s="14"/>
      <c r="CK128" s="12">
        <v>25</v>
      </c>
      <c r="CL128" s="83">
        <f>CK128*$CL$118/$CN$121</f>
        <v>7.27220521664306</v>
      </c>
      <c r="CM128" s="83">
        <f>CL128*$CO$124</f>
        <v>72.7220521664306</v>
      </c>
      <c r="CN128" s="83">
        <f>CK128*$CP$115</f>
        <v>72.7220521664305</v>
      </c>
      <c r="CO128" s="14"/>
      <c r="CP128" s="14"/>
    </row>
    <row r="129" ht="15.25" customHeight="1">
      <c r="CJ129" s="14"/>
      <c r="CK129" s="12">
        <v>30</v>
      </c>
      <c r="CL129" s="83">
        <f>CK129*$CL$118/$CN$121</f>
        <v>8.72664625997167</v>
      </c>
      <c r="CM129" s="83">
        <f>CL129*$CO$124</f>
        <v>87.2664625997167</v>
      </c>
      <c r="CN129" s="83">
        <f>CK129*$CP$115</f>
        <v>87.2664625997166</v>
      </c>
      <c r="CO129" s="14"/>
      <c r="CP129" s="14"/>
    </row>
    <row r="130" ht="15.25" customHeight="1">
      <c r="CJ130" s="14"/>
      <c r="CK130" s="12">
        <v>35</v>
      </c>
      <c r="CL130" s="83">
        <f>CK130*$CL$118/$CN$121</f>
        <v>10.1810873033003</v>
      </c>
      <c r="CM130" s="83">
        <f>CL130*$CO$124</f>
        <v>101.810873033003</v>
      </c>
      <c r="CN130" s="83">
        <f>CK130*$CP$115</f>
        <v>101.810873033003</v>
      </c>
      <c r="CO130" s="14"/>
      <c r="CP130" s="14"/>
    </row>
    <row r="131" ht="15.25" customHeight="1">
      <c r="CJ131" s="14"/>
      <c r="CK131" s="12">
        <v>40</v>
      </c>
      <c r="CL131" s="83">
        <f>CK131*$CL$118/$CN$121</f>
        <v>11.6355283466289</v>
      </c>
      <c r="CM131" s="83">
        <f>CL131*$CO$124</f>
        <v>116.355283466289</v>
      </c>
      <c r="CN131" s="83">
        <f>CK131*$CP$115</f>
        <v>116.355283466289</v>
      </c>
      <c r="CO131" s="14"/>
      <c r="CP131" s="14"/>
    </row>
    <row r="132" ht="15.25" customHeight="1">
      <c r="CJ132" s="14"/>
      <c r="CK132" s="12">
        <v>45</v>
      </c>
      <c r="CL132" s="83">
        <f>CK132*$CL$118/$CN$121</f>
        <v>13.0899693899575</v>
      </c>
      <c r="CM132" s="83">
        <f>CL132*$CO$124</f>
        <v>130.899693899575</v>
      </c>
      <c r="CN132" s="83">
        <f>CK132*$CP$115</f>
        <v>130.899693899575</v>
      </c>
      <c r="CO132" s="14"/>
      <c r="CP132" s="14"/>
    </row>
    <row r="133" ht="15.25" customHeight="1">
      <c r="CJ133" s="14"/>
      <c r="CK133" s="12">
        <v>50</v>
      </c>
      <c r="CL133" s="83">
        <f>CK133*$CL$118/$CN$121</f>
        <v>14.5444104332861</v>
      </c>
      <c r="CM133" s="83">
        <f>CL133*$CO$124</f>
        <v>145.444104332861</v>
      </c>
      <c r="CN133" s="83">
        <f>CK133*$CP$115</f>
        <v>145.444104332861</v>
      </c>
      <c r="CO133" s="14"/>
      <c r="CP133" s="14"/>
    </row>
    <row r="134" ht="15.25" customHeight="1">
      <c r="CJ134" s="14"/>
      <c r="CK134" s="12">
        <v>55</v>
      </c>
      <c r="CL134" s="83">
        <f>CK134*$CL$118/$CN$121</f>
        <v>15.9988514766147</v>
      </c>
      <c r="CM134" s="83">
        <f>CL134*$CO$124</f>
        <v>159.988514766147</v>
      </c>
      <c r="CN134" s="83">
        <f>CK134*$CP$115</f>
        <v>159.988514766147</v>
      </c>
      <c r="CO134" s="14"/>
      <c r="CP134" s="14"/>
    </row>
    <row r="135" ht="15.25" customHeight="1">
      <c r="CJ135" s="14"/>
      <c r="CK135" s="12">
        <v>60</v>
      </c>
      <c r="CL135" s="83">
        <f>CK135*$CL$118/$CN$121</f>
        <v>17.4532925199433</v>
      </c>
      <c r="CM135" s="83">
        <f>CL135*$CO$124</f>
        <v>174.532925199433</v>
      </c>
      <c r="CN135" s="83">
        <f>CK135*$CP$115</f>
        <v>174.532925199433</v>
      </c>
      <c r="CO135" s="14"/>
      <c r="CP135" s="14"/>
    </row>
    <row r="136" ht="15.25" customHeight="1">
      <c r="CJ136" s="14"/>
      <c r="CK136" s="12">
        <v>65</v>
      </c>
      <c r="CL136" s="83">
        <f>CK136*$CL$118/$CN$121</f>
        <v>18.9077335632719</v>
      </c>
      <c r="CM136" s="83">
        <f>CL136*$CO$124</f>
        <v>189.077335632719</v>
      </c>
      <c r="CN136" s="83">
        <f>CK136*$CP$115</f>
        <v>189.077335632719</v>
      </c>
      <c r="CO136" s="14"/>
      <c r="CP136" s="14"/>
    </row>
    <row r="137" ht="15.25" customHeight="1">
      <c r="CJ137" s="14"/>
      <c r="CK137" s="12">
        <v>70</v>
      </c>
      <c r="CL137" s="83">
        <f>CK137*$CL$118/$CN$121</f>
        <v>20.3621746066006</v>
      </c>
      <c r="CM137" s="83">
        <f>CL137*$CO$124</f>
        <v>203.621746066006</v>
      </c>
      <c r="CN137" s="83">
        <f>CK137*$CP$115</f>
        <v>203.621746066005</v>
      </c>
      <c r="CO137" s="14"/>
      <c r="CP137" s="14"/>
    </row>
    <row r="138" ht="15.25" customHeight="1">
      <c r="CJ138" s="14"/>
      <c r="CK138" s="12">
        <v>75</v>
      </c>
      <c r="CL138" s="83">
        <f>CK138*$CL$118/$CN$121</f>
        <v>21.8166156499292</v>
      </c>
      <c r="CM138" s="83">
        <f>CL138*$CO$124</f>
        <v>218.166156499292</v>
      </c>
      <c r="CN138" s="83">
        <f>CK138*$CP$115</f>
        <v>218.166156499292</v>
      </c>
      <c r="CO138" s="14"/>
      <c r="CP138" s="14"/>
    </row>
    <row r="139" ht="15.25" customHeight="1">
      <c r="CJ139" s="14"/>
      <c r="CK139" s="12">
        <v>80</v>
      </c>
      <c r="CL139" s="83">
        <f>CK139*$CL$118/$CN$121</f>
        <v>23.2710566932578</v>
      </c>
      <c r="CM139" s="83">
        <f>CL139*$CO$124</f>
        <v>232.710566932578</v>
      </c>
      <c r="CN139" s="83">
        <f>CK139*$CP$115</f>
        <v>232.710566932578</v>
      </c>
      <c r="CO139" s="14"/>
      <c r="CP139" s="14"/>
    </row>
    <row r="140" ht="15.25" customHeight="1">
      <c r="CJ140" s="14"/>
      <c r="CK140" s="12">
        <v>85</v>
      </c>
      <c r="CL140" s="83">
        <f>CK140*$CL$118/$CN$121</f>
        <v>24.7254977365864</v>
      </c>
      <c r="CM140" s="83">
        <f>CL140*$CO$124</f>
        <v>247.254977365864</v>
      </c>
      <c r="CN140" s="83">
        <f>CK140*$CP$115</f>
        <v>247.254977365864</v>
      </c>
      <c r="CO140" s="14"/>
      <c r="CP140" s="14"/>
    </row>
    <row r="141" ht="15.25" customHeight="1">
      <c r="CJ141" s="14"/>
      <c r="CK141" s="12">
        <v>90</v>
      </c>
      <c r="CL141" s="83">
        <f>CK141*$CL$118/$CN$121</f>
        <v>26.179938779915</v>
      </c>
      <c r="CM141" s="83">
        <f>CL141*$CO$124</f>
        <v>261.799387799150</v>
      </c>
      <c r="CN141" s="83">
        <f>CK141*$CP$115</f>
        <v>261.799387799150</v>
      </c>
      <c r="CO141" s="14"/>
      <c r="CP141" s="14"/>
    </row>
    <row r="142" ht="15.25" customHeight="1">
      <c r="CJ142" s="14"/>
      <c r="CK142" s="12">
        <v>95</v>
      </c>
      <c r="CL142" s="83">
        <f>CK142*$CL$118/$CN$121</f>
        <v>27.6343798232436</v>
      </c>
      <c r="CM142" s="83">
        <f>CL142*$CO$124</f>
        <v>276.343798232436</v>
      </c>
      <c r="CN142" s="83">
        <f>CK142*$CP$115</f>
        <v>276.343798232436</v>
      </c>
      <c r="CO142" s="14"/>
      <c r="CP142" s="14"/>
    </row>
    <row r="143" ht="15.25" customHeight="1">
      <c r="CJ143" s="14"/>
      <c r="CK143" s="12">
        <v>100</v>
      </c>
      <c r="CL143" s="83">
        <f>CK143*$CL$118/$CN$121</f>
        <v>29.0888208665722</v>
      </c>
      <c r="CM143" s="83">
        <f>CL143*$CO$124</f>
        <v>290.888208665722</v>
      </c>
      <c r="CN143" s="83">
        <f>CK143*$CP$115</f>
        <v>290.888208665722</v>
      </c>
      <c r="CO143" s="14"/>
      <c r="CP143" s="14"/>
    </row>
    <row r="144" ht="15.25" customHeight="1">
      <c r="CJ144" s="14"/>
      <c r="CK144" s="12">
        <v>105</v>
      </c>
      <c r="CL144" s="83">
        <f>CK144*$CL$118/$CN$121</f>
        <v>30.5432619099008</v>
      </c>
      <c r="CM144" s="83">
        <f>CL144*$CO$124</f>
        <v>305.432619099008</v>
      </c>
      <c r="CN144" s="83">
        <f>CK144*$CP$115</f>
        <v>305.432619099008</v>
      </c>
      <c r="CO144" s="14"/>
      <c r="CP144" s="14"/>
    </row>
    <row r="145" ht="15.25" customHeight="1">
      <c r="CJ145" s="14"/>
      <c r="CK145" s="12">
        <v>110</v>
      </c>
      <c r="CL145" s="83">
        <f>CK145*$CL$118/$CN$121</f>
        <v>31.9977029532295</v>
      </c>
      <c r="CM145" s="83">
        <f>CL145*$CO$124</f>
        <v>319.977029532295</v>
      </c>
      <c r="CN145" s="83">
        <f>CK145*$CP$115</f>
        <v>319.977029532294</v>
      </c>
      <c r="CO145" s="14"/>
      <c r="CP145" s="14"/>
    </row>
    <row r="146" ht="15.25" customHeight="1">
      <c r="CJ146" s="14"/>
      <c r="CK146" s="12">
        <v>115</v>
      </c>
      <c r="CL146" s="83">
        <f>CK146*$CL$118/$CN$121</f>
        <v>33.4521439965581</v>
      </c>
      <c r="CM146" s="83">
        <f>CL146*$CO$124</f>
        <v>334.521439965581</v>
      </c>
      <c r="CN146" s="83">
        <f>CK146*$CP$115</f>
        <v>334.521439965580</v>
      </c>
      <c r="CO146" s="14"/>
      <c r="CP146" s="14"/>
    </row>
    <row r="147" ht="15.25" customHeight="1">
      <c r="CJ147" s="14"/>
      <c r="CK147" s="12">
        <v>120</v>
      </c>
      <c r="CL147" s="83">
        <f>CK147*$CL$118/$CN$121</f>
        <v>34.9065850398867</v>
      </c>
      <c r="CM147" s="83">
        <f>CL147*$CO$124</f>
        <v>349.065850398867</v>
      </c>
      <c r="CN147" s="83">
        <f>CK147*$CP$115</f>
        <v>349.065850398866</v>
      </c>
      <c r="CO147" s="14"/>
      <c r="CP147" s="14"/>
    </row>
    <row r="148" ht="15.25" customHeight="1">
      <c r="CJ148" s="14"/>
      <c r="CK148" s="12">
        <v>125</v>
      </c>
      <c r="CL148" s="83">
        <f>CK148*$CL$118/$CN$121</f>
        <v>36.3610260832153</v>
      </c>
      <c r="CM148" s="83">
        <f>CL148*$CO$124</f>
        <v>363.610260832153</v>
      </c>
      <c r="CN148" s="83">
        <f>CK148*$CP$115</f>
        <v>363.610260832153</v>
      </c>
      <c r="CO148" s="14"/>
      <c r="CP148" s="14"/>
    </row>
    <row r="149" ht="15.25" customHeight="1">
      <c r="CJ149" s="14"/>
      <c r="CK149" s="12">
        <v>130</v>
      </c>
      <c r="CL149" s="83">
        <f>CK149*$CL$118/$CN$121</f>
        <v>37.8154671265439</v>
      </c>
      <c r="CM149" s="83">
        <f>CL149*$CO$124</f>
        <v>378.154671265439</v>
      </c>
      <c r="CN149" s="83">
        <f>CK149*$CP$115</f>
        <v>378.154671265439</v>
      </c>
      <c r="CO149" s="14"/>
      <c r="CP149" s="14"/>
    </row>
    <row r="150" ht="15.25" customHeight="1">
      <c r="CJ150" t="s" s="15">
        <v>122</v>
      </c>
      <c r="CK150" s="14"/>
      <c r="CL150" s="83"/>
      <c r="CM150" s="83"/>
      <c r="CN150" s="83"/>
      <c r="CO150" s="14"/>
      <c r="CP150" s="14"/>
    </row>
    <row r="151" ht="15.25" customHeight="1">
      <c r="CJ151" s="14"/>
      <c r="CK151" s="14"/>
      <c r="CL151" s="83"/>
      <c r="CM151" s="83"/>
      <c r="CN151" s="83"/>
      <c r="CO151" s="14"/>
      <c r="CP151" s="14"/>
    </row>
    <row r="152" ht="15.25" customHeight="1">
      <c r="CJ152" t="s" s="84">
        <v>123</v>
      </c>
      <c r="CK152" s="14"/>
      <c r="CL152" s="83"/>
      <c r="CM152" s="83"/>
      <c r="CN152" s="83"/>
      <c r="CO152" s="14"/>
      <c r="CP152" s="14"/>
    </row>
    <row r="153" ht="15.25" customHeight="1">
      <c r="CJ153" t="s" s="84">
        <v>124</v>
      </c>
      <c r="CK153" s="14"/>
      <c r="CL153" s="83"/>
      <c r="CM153" s="83"/>
      <c r="CN153" s="83"/>
      <c r="CO153" s="14"/>
      <c r="CP153" s="14"/>
    </row>
    <row r="154" ht="15.25" customHeight="1">
      <c r="CJ154" t="s" s="84">
        <v>125</v>
      </c>
      <c r="CK154" s="14"/>
      <c r="CL154" s="83"/>
      <c r="CM154" s="83"/>
      <c r="CN154" s="83"/>
      <c r="CO154" s="14"/>
      <c r="CP154" s="14"/>
    </row>
    <row r="155" ht="15.25" customHeight="1">
      <c r="CJ155" t="s" s="84">
        <v>126</v>
      </c>
      <c r="CK155" s="14"/>
      <c r="CL155" s="83"/>
      <c r="CM155" s="83"/>
      <c r="CN155" s="83"/>
      <c r="CO155" s="14"/>
      <c r="CP155" s="14"/>
    </row>
    <row r="156" ht="15.25" customHeight="1">
      <c r="CJ156" s="85"/>
      <c r="CK156" s="14"/>
      <c r="CL156" s="83"/>
      <c r="CM156" s="83"/>
      <c r="CN156" s="83"/>
      <c r="CO156" s="14"/>
      <c r="CP156" s="14"/>
    </row>
    <row r="157" ht="15.25" customHeight="1">
      <c r="CJ157" s="85"/>
      <c r="CK157" s="14"/>
      <c r="CL157" s="83"/>
      <c r="CM157" s="83"/>
      <c r="CN157" s="83"/>
      <c r="CO157" s="14"/>
      <c r="CP157" s="14"/>
    </row>
    <row r="158" ht="15.25" customHeight="1">
      <c r="CJ158" s="85"/>
      <c r="CK158" s="14"/>
      <c r="CL158" s="83"/>
      <c r="CM158" s="83"/>
      <c r="CN158" s="83"/>
      <c r="CO158" s="14"/>
      <c r="CP158" s="14"/>
    </row>
  </sheetData>
  <mergeCells count="9">
    <mergeCell ref="B2:G2"/>
    <mergeCell ref="H10:M10"/>
    <mergeCell ref="N18:S18"/>
    <mergeCell ref="T26:Y26"/>
    <mergeCell ref="Z34:AE34"/>
    <mergeCell ref="AF42:AK42"/>
    <mergeCell ref="AL50:BJ50"/>
    <mergeCell ref="BK82:CI82"/>
    <mergeCell ref="CJ113:CP113"/>
  </mergeCells>
  <conditionalFormatting sqref="AQ54:BJ75">
    <cfRule type="containsText" dxfId="0" priority="1" stopIfTrue="1" text="ok">
      <formula>NOT(ISERROR(FIND(UPPER("ok"),UPPER(AQ54))))</formula>
      <formula>"ok"</formula>
    </cfRule>
    <cfRule type="containsText" dxfId="1" priority="2" stopIfTrue="1" text="V1">
      <formula>NOT(ISERROR(FIND(UPPER("V1"),UPPER(AQ54))))</formula>
      <formula>"V1"</formula>
    </cfRule>
    <cfRule type="containsText" dxfId="2" priority="3" stopIfTrue="1" text="V2">
      <formula>NOT(ISERROR(FIND(UPPER("V2"),UPPER(AQ54))))</formula>
      <formula>"V2"</formula>
    </cfRule>
    <cfRule type="containsText" dxfId="3" priority="4" stopIfTrue="1" text="V3">
      <formula>NOT(ISERROR(FIND(UPPER("V3"),UPPER(AQ54))))</formula>
      <formula>"V3"</formula>
    </cfRule>
    <cfRule type="containsText" dxfId="4" priority="5" stopIfTrue="1" text="A">
      <formula>NOT(ISERROR(FIND(UPPER("A"),UPPER(AQ54))))</formula>
      <formula>"A"</formula>
    </cfRule>
  </conditionalFormatting>
  <conditionalFormatting sqref="BP86:CI106">
    <cfRule type="containsText" dxfId="5" priority="1" stopIfTrue="1" text="ok">
      <formula>NOT(ISERROR(FIND(UPPER("ok"),UPPER(BP86))))</formula>
      <formula>"ok"</formula>
    </cfRule>
    <cfRule type="containsText" dxfId="6" priority="2" stopIfTrue="1" text="V1">
      <formula>NOT(ISERROR(FIND(UPPER("V1"),UPPER(BP86))))</formula>
      <formula>"V1"</formula>
    </cfRule>
    <cfRule type="containsText" dxfId="7" priority="3" stopIfTrue="1" text="V2">
      <formula>NOT(ISERROR(FIND(UPPER("V2"),UPPER(BP86))))</formula>
      <formula>"V2"</formula>
    </cfRule>
    <cfRule type="containsText" dxfId="8" priority="4" stopIfTrue="1" text="V3">
      <formula>NOT(ISERROR(FIND(UPPER("V3"),UPPER(BP86))))</formula>
      <formula>"V3"</formula>
    </cfRule>
    <cfRule type="containsText" dxfId="9" priority="5" stopIfTrue="1" text="A">
      <formula>NOT(ISERROR(FIND(UPPER("A"),UPPER(BP86))))</formula>
      <formula>"A"</formula>
    </cfRule>
  </conditionalFormatting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